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ime Submission Calendars\"/>
    </mc:Choice>
  </mc:AlternateContent>
  <xr:revisionPtr revIDLastSave="0" documentId="13_ncr:1_{C51C937A-B79E-4D7F-900F-EB20DC7F6023}" xr6:coauthVersionLast="47" xr6:coauthVersionMax="47" xr10:uidLastSave="{00000000-0000-0000-0000-000000000000}"/>
  <bookViews>
    <workbookView xWindow="-120" yWindow="-120" windowWidth="29040" windowHeight="16440" xr2:uid="{729FECF9-519C-4298-98F4-8A514FF31E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7" i="1" l="1"/>
  <c r="D217" i="1"/>
  <c r="B290" i="1"/>
  <c r="H285" i="1"/>
  <c r="B269" i="1"/>
  <c r="I308" i="1"/>
  <c r="I303" i="1"/>
  <c r="I298" i="1"/>
  <c r="I293" i="1"/>
  <c r="I288" i="1"/>
  <c r="I282" i="1"/>
  <c r="I277" i="1"/>
  <c r="I272" i="1"/>
  <c r="I267" i="1"/>
  <c r="I261" i="1"/>
  <c r="I256" i="1"/>
  <c r="I251" i="1"/>
  <c r="I246" i="1"/>
  <c r="I240" i="1"/>
  <c r="I235" i="1"/>
  <c r="I230" i="1"/>
  <c r="I225" i="1"/>
  <c r="I220" i="1"/>
  <c r="I214" i="1"/>
  <c r="I209" i="1"/>
  <c r="K214" i="1" s="1"/>
  <c r="I204" i="1"/>
  <c r="I199" i="1"/>
  <c r="I193" i="1"/>
  <c r="K193" i="1" s="1"/>
  <c r="I188" i="1"/>
  <c r="I183" i="1"/>
  <c r="I178" i="1"/>
  <c r="I172" i="1"/>
  <c r="I167" i="1"/>
  <c r="I162" i="1"/>
  <c r="K172" i="1" s="1"/>
  <c r="I157" i="1"/>
  <c r="I152" i="1"/>
  <c r="I146" i="1"/>
  <c r="I141" i="1"/>
  <c r="I136" i="1"/>
  <c r="I131" i="1"/>
  <c r="I125" i="1"/>
  <c r="K125" i="1" s="1"/>
  <c r="I120" i="1"/>
  <c r="I115" i="1"/>
  <c r="I110" i="1"/>
  <c r="I105" i="1"/>
  <c r="I99" i="1"/>
  <c r="I94" i="1"/>
  <c r="I89" i="1"/>
  <c r="I84" i="1"/>
  <c r="I78" i="1"/>
  <c r="I73" i="1"/>
  <c r="I68" i="1"/>
  <c r="I63" i="1"/>
  <c r="I57" i="1"/>
  <c r="I52" i="1"/>
  <c r="I47" i="1"/>
  <c r="I42" i="1"/>
  <c r="I36" i="1"/>
  <c r="I31" i="1"/>
  <c r="I26" i="1"/>
  <c r="I21" i="1"/>
  <c r="I16" i="1"/>
  <c r="A309" i="1"/>
  <c r="A308" i="1"/>
  <c r="A307" i="1"/>
  <c r="A306" i="1"/>
  <c r="A304" i="1"/>
  <c r="A303" i="1"/>
  <c r="A302" i="1"/>
  <c r="A301" i="1"/>
  <c r="A299" i="1"/>
  <c r="A298" i="1"/>
  <c r="A297" i="1"/>
  <c r="A296" i="1"/>
  <c r="A294" i="1"/>
  <c r="A293" i="1"/>
  <c r="A292" i="1"/>
  <c r="A291" i="1"/>
  <c r="A289" i="1"/>
  <c r="A288" i="1"/>
  <c r="A287" i="1"/>
  <c r="A286" i="1"/>
  <c r="A283" i="1"/>
  <c r="A282" i="1"/>
  <c r="A281" i="1"/>
  <c r="A280" i="1"/>
  <c r="A278" i="1"/>
  <c r="A277" i="1"/>
  <c r="A276" i="1"/>
  <c r="A275" i="1"/>
  <c r="A273" i="1"/>
  <c r="A272" i="1"/>
  <c r="A271" i="1"/>
  <c r="A270" i="1"/>
  <c r="A268" i="1"/>
  <c r="A267" i="1"/>
  <c r="A266" i="1"/>
  <c r="A265" i="1"/>
  <c r="A262" i="1"/>
  <c r="A261" i="1"/>
  <c r="A260" i="1"/>
  <c r="A259" i="1"/>
  <c r="A257" i="1"/>
  <c r="A256" i="1"/>
  <c r="A255" i="1"/>
  <c r="A254" i="1"/>
  <c r="A252" i="1"/>
  <c r="A251" i="1"/>
  <c r="A250" i="1"/>
  <c r="A249" i="1"/>
  <c r="A247" i="1"/>
  <c r="A246" i="1"/>
  <c r="A245" i="1"/>
  <c r="A244" i="1"/>
  <c r="A241" i="1"/>
  <c r="A240" i="1"/>
  <c r="A239" i="1"/>
  <c r="A238" i="1"/>
  <c r="A236" i="1"/>
  <c r="A235" i="1"/>
  <c r="A234" i="1"/>
  <c r="A233" i="1"/>
  <c r="A231" i="1"/>
  <c r="A230" i="1"/>
  <c r="A229" i="1"/>
  <c r="A228" i="1"/>
  <c r="A226" i="1"/>
  <c r="A225" i="1"/>
  <c r="A224" i="1"/>
  <c r="A223" i="1"/>
  <c r="A221" i="1"/>
  <c r="A220" i="1"/>
  <c r="A219" i="1"/>
  <c r="A218" i="1"/>
  <c r="A215" i="1"/>
  <c r="A214" i="1"/>
  <c r="A213" i="1"/>
  <c r="A212" i="1"/>
  <c r="A210" i="1"/>
  <c r="A209" i="1"/>
  <c r="A208" i="1"/>
  <c r="A207" i="1"/>
  <c r="A205" i="1"/>
  <c r="A204" i="1"/>
  <c r="A203" i="1"/>
  <c r="A202" i="1"/>
  <c r="A200" i="1"/>
  <c r="A199" i="1"/>
  <c r="A198" i="1"/>
  <c r="A197" i="1"/>
  <c r="A194" i="1"/>
  <c r="A193" i="1"/>
  <c r="A192" i="1"/>
  <c r="A191" i="1"/>
  <c r="A189" i="1"/>
  <c r="A188" i="1"/>
  <c r="A187" i="1"/>
  <c r="A186" i="1"/>
  <c r="A184" i="1"/>
  <c r="A183" i="1"/>
  <c r="A182" i="1"/>
  <c r="A181" i="1"/>
  <c r="A179" i="1"/>
  <c r="A178" i="1"/>
  <c r="A177" i="1"/>
  <c r="A176" i="1"/>
  <c r="A173" i="1"/>
  <c r="A172" i="1"/>
  <c r="A171" i="1"/>
  <c r="A170" i="1"/>
  <c r="A168" i="1"/>
  <c r="A167" i="1"/>
  <c r="A166" i="1"/>
  <c r="A165" i="1"/>
  <c r="A163" i="1"/>
  <c r="A162" i="1"/>
  <c r="A161" i="1"/>
  <c r="A160" i="1"/>
  <c r="A158" i="1"/>
  <c r="A157" i="1"/>
  <c r="A156" i="1"/>
  <c r="A155" i="1"/>
  <c r="A153" i="1"/>
  <c r="A152" i="1"/>
  <c r="A151" i="1"/>
  <c r="A150" i="1"/>
  <c r="A147" i="1"/>
  <c r="A146" i="1"/>
  <c r="A145" i="1"/>
  <c r="A144" i="1"/>
  <c r="A142" i="1"/>
  <c r="A141" i="1"/>
  <c r="A140" i="1"/>
  <c r="A139" i="1"/>
  <c r="A137" i="1"/>
  <c r="A136" i="1"/>
  <c r="A135" i="1"/>
  <c r="A134" i="1"/>
  <c r="A132" i="1"/>
  <c r="A131" i="1"/>
  <c r="A130" i="1"/>
  <c r="A129" i="1"/>
  <c r="A126" i="1"/>
  <c r="A125" i="1"/>
  <c r="A124" i="1"/>
  <c r="A123" i="1"/>
  <c r="A121" i="1"/>
  <c r="A120" i="1"/>
  <c r="A119" i="1"/>
  <c r="A118" i="1"/>
  <c r="A116" i="1"/>
  <c r="A115" i="1"/>
  <c r="A114" i="1"/>
  <c r="A113" i="1"/>
  <c r="A111" i="1"/>
  <c r="A110" i="1"/>
  <c r="A109" i="1"/>
  <c r="A108" i="1"/>
  <c r="A106" i="1"/>
  <c r="A105" i="1"/>
  <c r="A104" i="1"/>
  <c r="A103" i="1"/>
  <c r="A100" i="1"/>
  <c r="A99" i="1"/>
  <c r="A98" i="1"/>
  <c r="A97" i="1"/>
  <c r="A95" i="1"/>
  <c r="A94" i="1"/>
  <c r="A93" i="1"/>
  <c r="A92" i="1"/>
  <c r="A90" i="1"/>
  <c r="A89" i="1"/>
  <c r="A88" i="1"/>
  <c r="A87" i="1"/>
  <c r="A85" i="1"/>
  <c r="A84" i="1"/>
  <c r="A83" i="1"/>
  <c r="A82" i="1"/>
  <c r="A79" i="1"/>
  <c r="A78" i="1"/>
  <c r="A77" i="1"/>
  <c r="A76" i="1"/>
  <c r="A74" i="1"/>
  <c r="A73" i="1"/>
  <c r="A72" i="1"/>
  <c r="A71" i="1"/>
  <c r="A69" i="1"/>
  <c r="A68" i="1"/>
  <c r="A67" i="1"/>
  <c r="A66" i="1"/>
  <c r="A64" i="1"/>
  <c r="A63" i="1"/>
  <c r="A62" i="1"/>
  <c r="A61" i="1"/>
  <c r="A58" i="1"/>
  <c r="A57" i="1"/>
  <c r="A56" i="1"/>
  <c r="A55" i="1"/>
  <c r="A53" i="1"/>
  <c r="A52" i="1"/>
  <c r="A51" i="1"/>
  <c r="A50" i="1"/>
  <c r="A48" i="1"/>
  <c r="A47" i="1"/>
  <c r="A46" i="1"/>
  <c r="A45" i="1"/>
  <c r="A43" i="1"/>
  <c r="A42" i="1"/>
  <c r="A41" i="1"/>
  <c r="A40" i="1"/>
  <c r="A37" i="1"/>
  <c r="A36" i="1"/>
  <c r="A35" i="1"/>
  <c r="A34" i="1"/>
  <c r="A32" i="1"/>
  <c r="A31" i="1"/>
  <c r="A30" i="1"/>
  <c r="A29" i="1"/>
  <c r="A27" i="1"/>
  <c r="A26" i="1"/>
  <c r="A25" i="1"/>
  <c r="A24" i="1"/>
  <c r="A22" i="1"/>
  <c r="A21" i="1"/>
  <c r="A20" i="1"/>
  <c r="A19" i="1"/>
  <c r="A15" i="1"/>
  <c r="A17" i="1"/>
  <c r="I8" i="1"/>
  <c r="I34" i="1"/>
  <c r="I35" i="1"/>
  <c r="I37" i="1"/>
  <c r="I62" i="1"/>
  <c r="I69" i="1"/>
  <c r="I67" i="1"/>
  <c r="I66" i="1"/>
  <c r="I309" i="1"/>
  <c r="I307" i="1"/>
  <c r="I306" i="1"/>
  <c r="I304" i="1"/>
  <c r="I302" i="1"/>
  <c r="I301" i="1"/>
  <c r="I299" i="1"/>
  <c r="I297" i="1"/>
  <c r="I296" i="1"/>
  <c r="I294" i="1"/>
  <c r="I292" i="1"/>
  <c r="I291" i="1"/>
  <c r="J8" i="1"/>
  <c r="K146" i="1" l="1"/>
  <c r="L146" i="1" s="1"/>
  <c r="K282" i="1"/>
  <c r="L282" i="1" s="1"/>
  <c r="K261" i="1"/>
  <c r="L261" i="1" s="1"/>
  <c r="K240" i="1"/>
  <c r="L240" i="1" s="1"/>
  <c r="L214" i="1"/>
  <c r="L193" i="1"/>
  <c r="K36" i="1"/>
  <c r="L36" i="1" s="1"/>
  <c r="K57" i="1"/>
  <c r="L57" i="1" s="1"/>
  <c r="K78" i="1"/>
  <c r="L78" i="1" s="1"/>
  <c r="L172" i="1"/>
  <c r="K309" i="1"/>
  <c r="L309" i="1" s="1"/>
  <c r="K308" i="1"/>
  <c r="L308" i="1" s="1"/>
  <c r="K306" i="1"/>
  <c r="L306" i="1" s="1"/>
  <c r="K307" i="1"/>
  <c r="L307" i="1" s="1"/>
  <c r="L125" i="1"/>
  <c r="K105" i="1"/>
  <c r="L105" i="1" s="1"/>
  <c r="J306" i="1"/>
  <c r="J305" i="1" s="1"/>
  <c r="J301" i="1"/>
  <c r="J300" i="1" s="1"/>
  <c r="J291" i="1"/>
  <c r="J290" i="1" s="1"/>
  <c r="J296" i="1"/>
  <c r="J295" i="1" s="1"/>
  <c r="J66" i="1"/>
  <c r="I289" i="1"/>
  <c r="I287" i="1"/>
  <c r="I286" i="1"/>
  <c r="I283" i="1"/>
  <c r="I281" i="1"/>
  <c r="I280" i="1"/>
  <c r="I278" i="1"/>
  <c r="I276" i="1"/>
  <c r="I275" i="1"/>
  <c r="I273" i="1"/>
  <c r="I271" i="1"/>
  <c r="I270" i="1"/>
  <c r="I268" i="1"/>
  <c r="I266" i="1"/>
  <c r="I265" i="1"/>
  <c r="I262" i="1"/>
  <c r="I260" i="1"/>
  <c r="I259" i="1"/>
  <c r="I257" i="1"/>
  <c r="I255" i="1"/>
  <c r="I254" i="1"/>
  <c r="I252" i="1"/>
  <c r="I250" i="1"/>
  <c r="I249" i="1"/>
  <c r="I247" i="1"/>
  <c r="I245" i="1"/>
  <c r="I244" i="1"/>
  <c r="I241" i="1"/>
  <c r="I239" i="1"/>
  <c r="I238" i="1"/>
  <c r="I236" i="1"/>
  <c r="I234" i="1"/>
  <c r="I233" i="1"/>
  <c r="I231" i="1"/>
  <c r="I229" i="1"/>
  <c r="I228" i="1"/>
  <c r="I226" i="1"/>
  <c r="I224" i="1"/>
  <c r="I223" i="1"/>
  <c r="I221" i="1"/>
  <c r="I219" i="1"/>
  <c r="I218" i="1"/>
  <c r="I215" i="1"/>
  <c r="I213" i="1"/>
  <c r="I212" i="1"/>
  <c r="K212" i="1" s="1"/>
  <c r="I210" i="1"/>
  <c r="I208" i="1"/>
  <c r="I207" i="1"/>
  <c r="I205" i="1"/>
  <c r="I203" i="1"/>
  <c r="I202" i="1"/>
  <c r="I200" i="1"/>
  <c r="I198" i="1"/>
  <c r="I197" i="1"/>
  <c r="I194" i="1"/>
  <c r="I192" i="1"/>
  <c r="I191" i="1"/>
  <c r="I189" i="1"/>
  <c r="I187" i="1"/>
  <c r="I186" i="1"/>
  <c r="I184" i="1"/>
  <c r="I182" i="1"/>
  <c r="I181" i="1"/>
  <c r="I179" i="1"/>
  <c r="I177" i="1"/>
  <c r="I176" i="1"/>
  <c r="I173" i="1"/>
  <c r="I171" i="1"/>
  <c r="I170" i="1"/>
  <c r="I168" i="1"/>
  <c r="I166" i="1"/>
  <c r="I165" i="1"/>
  <c r="I163" i="1"/>
  <c r="I161" i="1"/>
  <c r="I160" i="1"/>
  <c r="I158" i="1"/>
  <c r="I156" i="1"/>
  <c r="I155" i="1"/>
  <c r="I153" i="1"/>
  <c r="I151" i="1"/>
  <c r="I150" i="1"/>
  <c r="I147" i="1"/>
  <c r="I145" i="1"/>
  <c r="I144" i="1"/>
  <c r="I142" i="1"/>
  <c r="I140" i="1"/>
  <c r="I139" i="1"/>
  <c r="I137" i="1"/>
  <c r="I135" i="1"/>
  <c r="I134" i="1"/>
  <c r="I132" i="1"/>
  <c r="I130" i="1"/>
  <c r="I129" i="1"/>
  <c r="I126" i="1"/>
  <c r="I124" i="1"/>
  <c r="I123" i="1"/>
  <c r="I121" i="1"/>
  <c r="I119" i="1"/>
  <c r="I118" i="1"/>
  <c r="I116" i="1"/>
  <c r="I114" i="1"/>
  <c r="I113" i="1"/>
  <c r="I111" i="1"/>
  <c r="I109" i="1"/>
  <c r="I108" i="1"/>
  <c r="I106" i="1"/>
  <c r="I104" i="1"/>
  <c r="I103" i="1"/>
  <c r="I100" i="1"/>
  <c r="I98" i="1"/>
  <c r="I97" i="1"/>
  <c r="I95" i="1"/>
  <c r="I93" i="1"/>
  <c r="I92" i="1"/>
  <c r="I90" i="1"/>
  <c r="I88" i="1"/>
  <c r="I87" i="1"/>
  <c r="K103" i="1" s="1"/>
  <c r="L103" i="1" s="1"/>
  <c r="I85" i="1"/>
  <c r="I83" i="1"/>
  <c r="I82" i="1"/>
  <c r="I79" i="1"/>
  <c r="I77" i="1"/>
  <c r="I76" i="1"/>
  <c r="I74" i="1"/>
  <c r="I72" i="1"/>
  <c r="I71" i="1"/>
  <c r="I64" i="1"/>
  <c r="I61" i="1"/>
  <c r="I58" i="1"/>
  <c r="I56" i="1"/>
  <c r="I55" i="1"/>
  <c r="I53" i="1"/>
  <c r="I51" i="1"/>
  <c r="I50" i="1"/>
  <c r="I48" i="1"/>
  <c r="I46" i="1"/>
  <c r="I45" i="1"/>
  <c r="I43" i="1"/>
  <c r="I41" i="1"/>
  <c r="I40" i="1"/>
  <c r="I32" i="1"/>
  <c r="I30" i="1"/>
  <c r="I29" i="1"/>
  <c r="I27" i="1"/>
  <c r="I25" i="1"/>
  <c r="I24" i="1"/>
  <c r="I22" i="1"/>
  <c r="I20" i="1"/>
  <c r="I19" i="1"/>
  <c r="K76" i="1" l="1"/>
  <c r="L76" i="1" s="1"/>
  <c r="K77" i="1"/>
  <c r="L77" i="1" s="1"/>
  <c r="K126" i="1"/>
  <c r="L126" i="1" s="1"/>
  <c r="K124" i="1"/>
  <c r="K123" i="1"/>
  <c r="K145" i="1"/>
  <c r="L145" i="1" s="1"/>
  <c r="K144" i="1"/>
  <c r="L144" i="1" s="1"/>
  <c r="K147" i="1"/>
  <c r="L147" i="1" s="1"/>
  <c r="K170" i="1"/>
  <c r="L170" i="1" s="1"/>
  <c r="K171" i="1"/>
  <c r="K173" i="1"/>
  <c r="K191" i="1"/>
  <c r="L191" i="1" s="1"/>
  <c r="K194" i="1"/>
  <c r="L194" i="1" s="1"/>
  <c r="K192" i="1"/>
  <c r="L192" i="1" s="1"/>
  <c r="K213" i="1"/>
  <c r="L213" i="1" s="1"/>
  <c r="K215" i="1"/>
  <c r="L215" i="1"/>
  <c r="K281" i="1"/>
  <c r="L281" i="1" s="1"/>
  <c r="K58" i="1"/>
  <c r="L58" i="1" s="1"/>
  <c r="K55" i="1"/>
  <c r="L55" i="1" s="1"/>
  <c r="K56" i="1"/>
  <c r="L56" i="1" s="1"/>
  <c r="K79" i="1"/>
  <c r="L79" i="1" s="1"/>
  <c r="K104" i="1"/>
  <c r="L104" i="1" s="1"/>
  <c r="L123" i="1"/>
  <c r="K238" i="1"/>
  <c r="L238" i="1" s="1"/>
  <c r="K239" i="1"/>
  <c r="L239" i="1" s="1"/>
  <c r="K262" i="1"/>
  <c r="L262" i="1" s="1"/>
  <c r="K280" i="1"/>
  <c r="L280" i="1" s="1"/>
  <c r="K283" i="1"/>
  <c r="L283" i="1" s="1"/>
  <c r="K260" i="1"/>
  <c r="L260" i="1" s="1"/>
  <c r="K259" i="1"/>
  <c r="L259" i="1" s="1"/>
  <c r="K241" i="1"/>
  <c r="L241" i="1" s="1"/>
  <c r="L212" i="1"/>
  <c r="L171" i="1"/>
  <c r="L173" i="1"/>
  <c r="L124" i="1"/>
  <c r="K106" i="1"/>
  <c r="L106" i="1" s="1"/>
  <c r="J76" i="1"/>
  <c r="J75" i="1" s="1"/>
  <c r="J165" i="1"/>
  <c r="J164" i="1" s="1"/>
  <c r="J207" i="1"/>
  <c r="J206" i="1" s="1"/>
  <c r="J249" i="1"/>
  <c r="J248" i="1" s="1"/>
  <c r="J97" i="1"/>
  <c r="J96" i="1" s="1"/>
  <c r="J139" i="1"/>
  <c r="J138" i="1" s="1"/>
  <c r="J181" i="1"/>
  <c r="J180" i="1" s="1"/>
  <c r="J223" i="1"/>
  <c r="J222" i="1" s="1"/>
  <c r="J186" i="1"/>
  <c r="J185" i="1" s="1"/>
  <c r="J228" i="1"/>
  <c r="J227" i="1" s="1"/>
  <c r="J270" i="1"/>
  <c r="J269" i="1" s="1"/>
  <c r="J286" i="1"/>
  <c r="J285" i="1" s="1"/>
  <c r="J29" i="1"/>
  <c r="J28" i="1" s="1"/>
  <c r="J71" i="1"/>
  <c r="J70" i="1" s="1"/>
  <c r="J113" i="1"/>
  <c r="J112" i="1" s="1"/>
  <c r="J155" i="1"/>
  <c r="J154" i="1" s="1"/>
  <c r="J197" i="1"/>
  <c r="J196" i="1" s="1"/>
  <c r="J238" i="1"/>
  <c r="J237" i="1" s="1"/>
  <c r="J45" i="1"/>
  <c r="J44" i="1" s="1"/>
  <c r="J87" i="1"/>
  <c r="J86" i="1" s="1"/>
  <c r="J212" i="1"/>
  <c r="J211" i="1" s="1"/>
  <c r="J254" i="1"/>
  <c r="J253" i="1" s="1"/>
  <c r="J61" i="1"/>
  <c r="J60" i="1" s="1"/>
  <c r="J118" i="1"/>
  <c r="J117" i="1" s="1"/>
  <c r="J160" i="1"/>
  <c r="J159" i="1" s="1"/>
  <c r="J202" i="1"/>
  <c r="J201" i="1" s="1"/>
  <c r="J50" i="1"/>
  <c r="J49" i="1" s="1"/>
  <c r="J92" i="1"/>
  <c r="J91" i="1" s="1"/>
  <c r="J134" i="1"/>
  <c r="J133" i="1" s="1"/>
  <c r="J176" i="1"/>
  <c r="J175" i="1" s="1"/>
  <c r="J259" i="1"/>
  <c r="J258" i="1" s="1"/>
  <c r="J40" i="1"/>
  <c r="J39" i="1" s="1"/>
  <c r="J82" i="1"/>
  <c r="J81" i="1" s="1"/>
  <c r="J65" i="1"/>
  <c r="J108" i="1"/>
  <c r="J107" i="1" s="1"/>
  <c r="J150" i="1"/>
  <c r="J149" i="1" s="1"/>
  <c r="J233" i="1"/>
  <c r="J232" i="1" s="1"/>
  <c r="J275" i="1"/>
  <c r="J274" i="1" s="1"/>
  <c r="J24" i="1"/>
  <c r="J23" i="1" s="1"/>
  <c r="J123" i="1"/>
  <c r="J122" i="1" s="1"/>
  <c r="J265" i="1"/>
  <c r="J264" i="1" s="1"/>
  <c r="J244" i="1"/>
  <c r="J243" i="1" s="1"/>
  <c r="J218" i="1"/>
  <c r="J217" i="1" s="1"/>
  <c r="J191" i="1"/>
  <c r="J190" i="1" s="1"/>
  <c r="J170" i="1"/>
  <c r="J169" i="1" s="1"/>
  <c r="J144" i="1"/>
  <c r="J143" i="1" s="1"/>
  <c r="J103" i="1"/>
  <c r="J102" i="1" s="1"/>
  <c r="J55" i="1"/>
  <c r="J54" i="1" s="1"/>
  <c r="J34" i="1"/>
  <c r="J33" i="1" s="1"/>
  <c r="J129" i="1"/>
  <c r="J127" i="1" s="1"/>
  <c r="J280" i="1"/>
  <c r="J279" i="1" s="1"/>
  <c r="J19" i="1"/>
  <c r="J18" i="1" s="1"/>
  <c r="I15" i="1" l="1"/>
  <c r="K35" i="1" s="1"/>
  <c r="L35" i="1" s="1"/>
  <c r="A16" i="1"/>
  <c r="A14" i="1"/>
  <c r="I17" i="1"/>
  <c r="K37" i="1" s="1"/>
  <c r="L37" i="1" s="1"/>
  <c r="I14" i="1"/>
  <c r="K34" i="1" s="1"/>
  <c r="L34" i="1" s="1"/>
  <c r="J14" i="1" l="1"/>
  <c r="J13" i="1" s="1"/>
  <c r="B23" i="1"/>
  <c r="F13" i="1"/>
  <c r="G13" i="1" s="1"/>
  <c r="H13" i="1" s="1"/>
  <c r="B28" i="1" l="1"/>
  <c r="C23" i="1"/>
  <c r="D23" i="1" s="1"/>
  <c r="E23" i="1" s="1"/>
  <c r="F23" i="1" s="1"/>
  <c r="G23" i="1" s="1"/>
  <c r="H23" i="1" s="1"/>
  <c r="C18" i="1"/>
  <c r="D18" i="1" s="1"/>
  <c r="E18" i="1" s="1"/>
  <c r="F18" i="1" s="1"/>
  <c r="G18" i="1" s="1"/>
  <c r="H18" i="1" s="1"/>
  <c r="C28" i="1" l="1"/>
  <c r="D28" i="1" s="1"/>
  <c r="E28" i="1" s="1"/>
  <c r="F28" i="1" s="1"/>
  <c r="G28" i="1" s="1"/>
  <c r="H28" i="1" s="1"/>
  <c r="B33" i="1"/>
  <c r="C33" i="1" l="1"/>
  <c r="D33" i="1" s="1"/>
  <c r="E33" i="1" s="1"/>
  <c r="F33" i="1" s="1"/>
  <c r="G33" i="1" s="1"/>
  <c r="H33" i="1" s="1"/>
  <c r="B39" i="1"/>
  <c r="C39" i="1" l="1"/>
  <c r="D39" i="1" s="1"/>
  <c r="E39" i="1" s="1"/>
  <c r="F39" i="1" s="1"/>
  <c r="G39" i="1" s="1"/>
  <c r="H39" i="1" s="1"/>
  <c r="B44" i="1"/>
  <c r="B49" i="1" l="1"/>
  <c r="C44" i="1"/>
  <c r="D44" i="1" s="1"/>
  <c r="E44" i="1" s="1"/>
  <c r="F44" i="1" s="1"/>
  <c r="G44" i="1" s="1"/>
  <c r="H44" i="1" s="1"/>
  <c r="B54" i="1" l="1"/>
  <c r="C49" i="1"/>
  <c r="D49" i="1" s="1"/>
  <c r="E49" i="1" s="1"/>
  <c r="F49" i="1" s="1"/>
  <c r="G49" i="1" s="1"/>
  <c r="H49" i="1" s="1"/>
  <c r="C54" i="1" l="1"/>
  <c r="D54" i="1" s="1"/>
  <c r="E54" i="1" s="1"/>
  <c r="F54" i="1" s="1"/>
  <c r="G54" i="1" s="1"/>
  <c r="H54" i="1" s="1"/>
  <c r="B65" i="1" l="1"/>
  <c r="C60" i="1"/>
  <c r="D60" i="1" s="1"/>
  <c r="E60" i="1" s="1"/>
  <c r="F60" i="1" s="1"/>
  <c r="G60" i="1" s="1"/>
  <c r="H60" i="1" s="1"/>
  <c r="C65" i="1" l="1"/>
  <c r="D65" i="1" s="1"/>
  <c r="E65" i="1" s="1"/>
  <c r="F65" i="1" s="1"/>
  <c r="G65" i="1" s="1"/>
  <c r="H65" i="1" s="1"/>
  <c r="B70" i="1"/>
  <c r="B75" i="1" l="1"/>
  <c r="D70" i="1"/>
  <c r="E70" i="1" s="1"/>
  <c r="F70" i="1" s="1"/>
  <c r="G70" i="1" s="1"/>
  <c r="H70" i="1" s="1"/>
  <c r="C75" i="1" l="1"/>
  <c r="D75" i="1" s="1"/>
  <c r="E75" i="1" s="1"/>
  <c r="F75" i="1" s="1"/>
  <c r="G75" i="1" s="1"/>
  <c r="H75" i="1" s="1"/>
  <c r="B81" i="1"/>
  <c r="B86" i="1" l="1"/>
  <c r="C81" i="1"/>
  <c r="D81" i="1" l="1"/>
  <c r="E81" i="1" s="1"/>
  <c r="F81" i="1" s="1"/>
  <c r="G81" i="1" s="1"/>
  <c r="H81" i="1" s="1"/>
  <c r="C86" i="1"/>
  <c r="D86" i="1" s="1"/>
  <c r="E86" i="1" s="1"/>
  <c r="F86" i="1" s="1"/>
  <c r="G86" i="1" s="1"/>
  <c r="H86" i="1" s="1"/>
  <c r="B91" i="1"/>
  <c r="C91" i="1" l="1"/>
  <c r="D91" i="1" s="1"/>
  <c r="E91" i="1" s="1"/>
  <c r="F91" i="1" s="1"/>
  <c r="G91" i="1" s="1"/>
  <c r="H91" i="1" s="1"/>
  <c r="B96" i="1"/>
  <c r="C96" i="1" l="1"/>
  <c r="D96" i="1" s="1"/>
  <c r="E96" i="1" s="1"/>
  <c r="F96" i="1" s="1"/>
  <c r="G96" i="1" s="1"/>
  <c r="H96" i="1" s="1"/>
  <c r="B102" i="1"/>
  <c r="C102" i="1" l="1"/>
  <c r="D102" i="1" s="1"/>
  <c r="E102" i="1" l="1"/>
  <c r="H102" i="1" s="1"/>
  <c r="B112" i="1"/>
  <c r="C107" i="1"/>
  <c r="D107" i="1" s="1"/>
  <c r="E107" i="1" s="1"/>
  <c r="F107" i="1" s="1"/>
  <c r="G107" i="1" s="1"/>
  <c r="H107" i="1" s="1"/>
  <c r="B117" i="1" l="1"/>
  <c r="C112" i="1"/>
  <c r="D112" i="1" s="1"/>
  <c r="E112" i="1" s="1"/>
  <c r="F112" i="1" s="1"/>
  <c r="G112" i="1" s="1"/>
  <c r="H112" i="1" s="1"/>
  <c r="C117" i="1" l="1"/>
  <c r="D117" i="1" s="1"/>
  <c r="E117" i="1" s="1"/>
  <c r="F117" i="1" s="1"/>
  <c r="G117" i="1" s="1"/>
  <c r="H117" i="1" s="1"/>
  <c r="B122" i="1"/>
  <c r="C122" i="1" l="1"/>
  <c r="D122" i="1" s="1"/>
  <c r="E122" i="1" s="1"/>
  <c r="F122" i="1" s="1"/>
  <c r="G122" i="1" s="1"/>
  <c r="H122" i="1" s="1"/>
  <c r="B128" i="1"/>
  <c r="B133" i="1" l="1"/>
  <c r="C128" i="1"/>
  <c r="D128" i="1" s="1"/>
  <c r="E128" i="1" s="1"/>
  <c r="F128" i="1" s="1"/>
  <c r="G128" i="1" s="1"/>
  <c r="H128" i="1" s="1"/>
  <c r="B138" i="1" l="1"/>
  <c r="C133" i="1"/>
  <c r="D133" i="1" s="1"/>
  <c r="E133" i="1" s="1"/>
  <c r="F133" i="1" s="1"/>
  <c r="G133" i="1" s="1"/>
  <c r="H133" i="1" s="1"/>
  <c r="C138" i="1" l="1"/>
  <c r="D138" i="1" s="1"/>
  <c r="E138" i="1" s="1"/>
  <c r="F138" i="1" s="1"/>
  <c r="G138" i="1" s="1"/>
  <c r="H138" i="1" s="1"/>
  <c r="B143" i="1"/>
  <c r="C143" i="1" l="1"/>
  <c r="D143" i="1" s="1"/>
  <c r="E143" i="1" s="1"/>
  <c r="F143" i="1" s="1"/>
  <c r="G143" i="1" s="1"/>
  <c r="H143" i="1" s="1"/>
  <c r="B149" i="1"/>
  <c r="C149" i="1" s="1"/>
  <c r="F149" i="1" l="1"/>
  <c r="G149" i="1" s="1"/>
  <c r="H149" i="1" s="1"/>
  <c r="B159" i="1" l="1"/>
  <c r="C154" i="1"/>
  <c r="D154" i="1" s="1"/>
  <c r="E154" i="1" s="1"/>
  <c r="F154" i="1" s="1"/>
  <c r="G154" i="1" s="1"/>
  <c r="H154" i="1" s="1"/>
  <c r="C159" i="1" l="1"/>
  <c r="D159" i="1" s="1"/>
  <c r="E159" i="1" s="1"/>
  <c r="F159" i="1" s="1"/>
  <c r="G159" i="1" s="1"/>
  <c r="H159" i="1" s="1"/>
  <c r="B164" i="1"/>
  <c r="B169" i="1" l="1"/>
  <c r="C164" i="1"/>
  <c r="D164" i="1" s="1"/>
  <c r="E164" i="1" s="1"/>
  <c r="F164" i="1" s="1"/>
  <c r="G164" i="1" s="1"/>
  <c r="H164" i="1" s="1"/>
  <c r="C169" i="1" l="1"/>
  <c r="D169" i="1" s="1"/>
  <c r="E169" i="1" s="1"/>
  <c r="F169" i="1" s="1"/>
  <c r="G169" i="1" s="1"/>
  <c r="H169" i="1" s="1"/>
  <c r="B175" i="1"/>
  <c r="B180" i="1" l="1"/>
  <c r="C175" i="1"/>
  <c r="D175" i="1" s="1"/>
  <c r="E175" i="1" s="1"/>
  <c r="F175" i="1" s="1"/>
  <c r="G175" i="1" s="1"/>
  <c r="H175" i="1" s="1"/>
  <c r="B185" i="1" l="1"/>
  <c r="C180" i="1"/>
  <c r="D180" i="1" s="1"/>
  <c r="E180" i="1" s="1"/>
  <c r="F180" i="1" s="1"/>
  <c r="G180" i="1" s="1"/>
  <c r="H180" i="1" s="1"/>
  <c r="B190" i="1" l="1"/>
  <c r="C185" i="1"/>
  <c r="D185" i="1" s="1"/>
  <c r="E185" i="1" s="1"/>
  <c r="F185" i="1" s="1"/>
  <c r="G185" i="1" s="1"/>
  <c r="H185" i="1" s="1"/>
  <c r="C190" i="1" l="1"/>
  <c r="D190" i="1" s="1"/>
  <c r="E190" i="1" s="1"/>
  <c r="F190" i="1" s="1"/>
  <c r="G190" i="1" s="1"/>
  <c r="H190" i="1" s="1"/>
  <c r="E196" i="1" l="1"/>
  <c r="F196" i="1" s="1"/>
  <c r="G196" i="1" s="1"/>
  <c r="H196" i="1" s="1"/>
  <c r="B206" i="1" l="1"/>
  <c r="C201" i="1"/>
  <c r="D201" i="1" s="1"/>
  <c r="E201" i="1" s="1"/>
  <c r="F201" i="1" s="1"/>
  <c r="G201" i="1" s="1"/>
  <c r="H201" i="1" s="1"/>
  <c r="B211" i="1" l="1"/>
  <c r="C206" i="1"/>
  <c r="D206" i="1" s="1"/>
  <c r="E206" i="1" s="1"/>
  <c r="F206" i="1" s="1"/>
  <c r="G206" i="1" s="1"/>
  <c r="H206" i="1" s="1"/>
  <c r="B217" i="1" l="1"/>
  <c r="C211" i="1"/>
  <c r="D211" i="1" s="1"/>
  <c r="E211" i="1" s="1"/>
  <c r="F211" i="1" s="1"/>
  <c r="G211" i="1" s="1"/>
  <c r="H211" i="1" s="1"/>
  <c r="C217" i="1" l="1"/>
  <c r="G217" i="1" s="1"/>
  <c r="H217" i="1" s="1"/>
  <c r="B227" i="1" l="1"/>
  <c r="C222" i="1"/>
  <c r="D222" i="1" s="1"/>
  <c r="E222" i="1" s="1"/>
  <c r="F222" i="1" s="1"/>
  <c r="G222" i="1" s="1"/>
  <c r="H222" i="1" s="1"/>
  <c r="C227" i="1" l="1"/>
  <c r="D227" i="1" s="1"/>
  <c r="E227" i="1" s="1"/>
  <c r="F227" i="1" s="1"/>
  <c r="G227" i="1" s="1"/>
  <c r="H227" i="1" s="1"/>
  <c r="B232" i="1"/>
  <c r="B237" i="1" l="1"/>
  <c r="C232" i="1"/>
  <c r="D232" i="1" s="1"/>
  <c r="E232" i="1" s="1"/>
  <c r="F232" i="1" s="1"/>
  <c r="G232" i="1" s="1"/>
  <c r="H232" i="1" s="1"/>
  <c r="C237" i="1" l="1"/>
  <c r="D237" i="1" s="1"/>
  <c r="E237" i="1" s="1"/>
  <c r="B248" i="1" l="1"/>
  <c r="C243" i="1"/>
  <c r="D243" i="1" s="1"/>
  <c r="E243" i="1" s="1"/>
  <c r="F243" i="1" s="1"/>
  <c r="G243" i="1" s="1"/>
  <c r="H243" i="1" s="1"/>
  <c r="C248" i="1" l="1"/>
  <c r="D248" i="1" s="1"/>
  <c r="E248" i="1" s="1"/>
  <c r="F248" i="1" s="1"/>
  <c r="G248" i="1" s="1"/>
  <c r="H248" i="1" s="1"/>
  <c r="B253" i="1"/>
  <c r="B258" i="1" l="1"/>
  <c r="C253" i="1"/>
  <c r="D253" i="1" s="1"/>
  <c r="E253" i="1" s="1"/>
  <c r="F253" i="1" s="1"/>
  <c r="G253" i="1" s="1"/>
  <c r="C258" i="1" l="1"/>
  <c r="D258" i="1" s="1"/>
  <c r="E258" i="1" s="1"/>
  <c r="F258" i="1" s="1"/>
  <c r="G258" i="1" s="1"/>
  <c r="H258" i="1" s="1"/>
  <c r="B264" i="1"/>
  <c r="D264" i="1" l="1"/>
  <c r="E264" i="1" s="1"/>
  <c r="F264" i="1" s="1"/>
  <c r="G264" i="1" s="1"/>
  <c r="H264" i="1" s="1"/>
  <c r="B274" i="1" l="1"/>
  <c r="C269" i="1"/>
  <c r="D269" i="1" s="1"/>
  <c r="E269" i="1" s="1"/>
  <c r="F269" i="1" s="1"/>
  <c r="G269" i="1" s="1"/>
  <c r="H269" i="1" s="1"/>
  <c r="B279" i="1" l="1"/>
  <c r="C274" i="1"/>
  <c r="D274" i="1" s="1"/>
  <c r="E274" i="1" s="1"/>
  <c r="F274" i="1" s="1"/>
  <c r="G274" i="1" s="1"/>
  <c r="H274" i="1" s="1"/>
  <c r="C279" i="1" l="1"/>
  <c r="D279" i="1" s="1"/>
  <c r="E279" i="1" s="1"/>
  <c r="F279" i="1" s="1"/>
  <c r="G279" i="1" s="1"/>
  <c r="H279" i="1" s="1"/>
  <c r="B285" i="1"/>
  <c r="B295" i="1" l="1"/>
  <c r="C290" i="1"/>
  <c r="D290" i="1" s="1"/>
  <c r="E290" i="1" s="1"/>
  <c r="F290" i="1" s="1"/>
  <c r="G290" i="1" s="1"/>
  <c r="H290" i="1" s="1"/>
  <c r="C285" i="1"/>
  <c r="D285" i="1" s="1"/>
  <c r="E285" i="1" s="1"/>
  <c r="G285" i="1" s="1"/>
  <c r="C295" i="1" l="1"/>
  <c r="D295" i="1" s="1"/>
  <c r="E295" i="1" s="1"/>
  <c r="F295" i="1" s="1"/>
  <c r="G295" i="1" s="1"/>
  <c r="H295" i="1" s="1"/>
  <c r="B300" i="1"/>
  <c r="C300" i="1" l="1"/>
  <c r="D300" i="1" s="1"/>
  <c r="E300" i="1" s="1"/>
  <c r="F300" i="1" s="1"/>
  <c r="G300" i="1" s="1"/>
  <c r="H300" i="1" s="1"/>
  <c r="B305" i="1"/>
  <c r="C305" i="1" s="1"/>
  <c r="D305" i="1" s="1"/>
  <c r="E305" i="1" s="1"/>
  <c r="F305" i="1" s="1"/>
  <c r="G305" i="1" s="1"/>
  <c r="H305" i="1" s="1"/>
</calcChain>
</file>

<file path=xl/sharedStrings.xml><?xml version="1.0" encoding="utf-8"?>
<sst xmlns="http://schemas.openxmlformats.org/spreadsheetml/2006/main" count="28" uniqueCount="28">
  <si>
    <t>Instructions</t>
  </si>
  <si>
    <t xml:space="preserve">1. Enter all information in White data entry cells. </t>
  </si>
  <si>
    <t>IP Name</t>
  </si>
  <si>
    <t>WWL*</t>
  </si>
  <si>
    <t>Client Name</t>
  </si>
  <si>
    <t>Client Allocated Weekly Hours*</t>
  </si>
  <si>
    <t xml:space="preserve">2. Above the calendar, enter IP name and WWL. </t>
  </si>
  <si>
    <t xml:space="preserve">1st client: </t>
  </si>
  <si>
    <t>3. Above the calendar, enter each client's name and weekly allocated hours and monthly authorized hours.</t>
  </si>
  <si>
    <t>*Your Work Week Limit in hours</t>
  </si>
  <si>
    <t xml:space="preserve">2nd client: </t>
  </si>
  <si>
    <t xml:space="preserve">4. In the calendar, scroll to any work week and enter daily hours scheduled for each client. </t>
  </si>
  <si>
    <t xml:space="preserve">3rd client: </t>
  </si>
  <si>
    <t>*Weekly hours allocated to you for each client</t>
  </si>
  <si>
    <t>Sun</t>
  </si>
  <si>
    <t>Mon</t>
  </si>
  <si>
    <t>Tues</t>
  </si>
  <si>
    <t>Wed</t>
  </si>
  <si>
    <t>Thurs</t>
  </si>
  <si>
    <t>Fri</t>
  </si>
  <si>
    <t>Sat</t>
  </si>
  <si>
    <t>Weekly Hours per Client</t>
  </si>
  <si>
    <t>Total Weekly Hours</t>
  </si>
  <si>
    <t>Total Monthly Hours</t>
  </si>
  <si>
    <t>5. Review the tallied weekly hours for your entries in the Green weekly hours columns and each monthly column.</t>
  </si>
  <si>
    <t>4th client:</t>
  </si>
  <si>
    <t>2026 Time Submission Calculator</t>
  </si>
  <si>
    <t>Client Authorized Monthly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</si>
</sst>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1F497D"/>
      <name val="Calibri"/>
      <family val="2"/>
    </font>
    <font>
      <sz val="12"/>
      <color rgb="FF1F497D"/>
      <name val="Calibri"/>
      <family val="2"/>
    </font>
    <font>
      <sz val="13"/>
      <color theme="0"/>
      <name val="Calibri"/>
      <family val="2"/>
    </font>
    <font>
      <b/>
      <sz val="14"/>
      <color rgb="FF1F497D"/>
      <name val="Calibri"/>
      <family val="2"/>
    </font>
    <font>
      <sz val="13"/>
      <color rgb="FF1F497D"/>
      <name val="Calibri"/>
      <family val="2"/>
    </font>
    <font>
      <sz val="11"/>
      <color rgb="FFFF0000"/>
      <name val="Calibri"/>
      <family val="2"/>
      <scheme val="minor"/>
    </font>
    <font>
      <sz val="9"/>
      <color rgb="FF1F497D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2060"/>
      <name val="Calibri"/>
      <family val="2"/>
    </font>
    <font>
      <sz val="12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0" fillId="2" borderId="0" xfId="0" applyFill="1" applyAlignment="1">
      <alignment horizontal="right"/>
    </xf>
    <xf numFmtId="0" fontId="7" fillId="2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wrapText="1"/>
    </xf>
    <xf numFmtId="0" fontId="0" fillId="4" borderId="14" xfId="0" applyFill="1" applyBorder="1" applyAlignment="1">
      <alignment horizontal="right" wrapText="1"/>
    </xf>
    <xf numFmtId="0" fontId="1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/>
    <xf numFmtId="0" fontId="0" fillId="2" borderId="1" xfId="0" applyFill="1" applyBorder="1" applyAlignment="1">
      <alignment horizontal="right"/>
    </xf>
    <xf numFmtId="0" fontId="3" fillId="6" borderId="12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165" fontId="5" fillId="7" borderId="0" xfId="0" applyNumberFormat="1" applyFont="1" applyFill="1" applyAlignment="1">
      <alignment horizontal="center" vertical="center" wrapText="1"/>
    </xf>
    <xf numFmtId="0" fontId="6" fillId="5" borderId="12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top"/>
    </xf>
    <xf numFmtId="0" fontId="15" fillId="2" borderId="0" xfId="0" applyFont="1" applyFill="1"/>
    <xf numFmtId="0" fontId="16" fillId="2" borderId="0" xfId="0" applyFont="1" applyFill="1"/>
    <xf numFmtId="0" fontId="13" fillId="0" borderId="16" xfId="0" applyFont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22" fillId="8" borderId="14" xfId="0" applyFont="1" applyFill="1" applyBorder="1" applyAlignment="1">
      <alignment horizontal="center" vertical="center" wrapText="1"/>
    </xf>
    <xf numFmtId="165" fontId="5" fillId="7" borderId="3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horizontal="right" vertical="center" wrapText="1"/>
      <protection locked="0"/>
    </xf>
    <xf numFmtId="0" fontId="23" fillId="6" borderId="3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right" wrapText="1"/>
    </xf>
    <xf numFmtId="0" fontId="17" fillId="2" borderId="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20" fillId="2" borderId="0" xfId="0" applyFont="1" applyFill="1" applyBorder="1"/>
    <xf numFmtId="0" fontId="0" fillId="8" borderId="19" xfId="0" applyFill="1" applyBorder="1"/>
    <xf numFmtId="0" fontId="0" fillId="8" borderId="19" xfId="0" applyFont="1" applyFill="1" applyBorder="1"/>
    <xf numFmtId="0" fontId="0" fillId="3" borderId="1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4" fillId="8" borderId="0" xfId="0" applyFont="1" applyFill="1" applyAlignment="1">
      <alignment horizontal="center" wrapText="1"/>
    </xf>
    <xf numFmtId="0" fontId="13" fillId="3" borderId="18" xfId="0" applyFont="1" applyFill="1" applyBorder="1" applyAlignment="1" applyProtection="1">
      <alignment horizontal="center" wrapText="1"/>
      <protection locked="0"/>
    </xf>
    <xf numFmtId="0" fontId="13" fillId="3" borderId="19" xfId="0" applyFont="1" applyFill="1" applyBorder="1" applyAlignment="1" applyProtection="1">
      <alignment horizontal="center" wrapText="1"/>
      <protection locked="0"/>
    </xf>
    <xf numFmtId="0" fontId="21" fillId="2" borderId="0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4" fontId="4" fillId="6" borderId="11" xfId="0" quotePrefix="1" applyNumberFormat="1" applyFont="1" applyFill="1" applyBorder="1" applyAlignment="1">
      <alignment horizontal="center" vertical="center" wrapText="1"/>
    </xf>
    <xf numFmtId="164" fontId="4" fillId="6" borderId="11" xfId="0" applyNumberFormat="1" applyFont="1" applyFill="1" applyBorder="1" applyAlignment="1">
      <alignment horizontal="center" vertical="center" wrapText="1"/>
    </xf>
    <xf numFmtId="164" fontId="4" fillId="6" borderId="2" xfId="0" quotePrefix="1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 applyProtection="1">
      <alignment horizontal="center"/>
      <protection locked="0"/>
    </xf>
    <xf numFmtId="0" fontId="13" fillId="3" borderId="14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 applyAlignment="1" applyProtection="1">
      <alignment horizontal="center" wrapText="1"/>
      <protection locked="0"/>
    </xf>
    <xf numFmtId="0" fontId="8" fillId="5" borderId="4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5" fillId="9" borderId="0" xfId="0" applyNumberFormat="1" applyFont="1" applyFill="1" applyAlignment="1">
      <alignment horizontal="center" vertical="center" wrapText="1"/>
    </xf>
    <xf numFmtId="165" fontId="5" fillId="9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7E7-440E-405F-98BF-B51A0A10DF19}">
  <dimension ref="A1:S334"/>
  <sheetViews>
    <sheetView tabSelected="1" zoomScale="130" zoomScaleNormal="130" workbookViewId="0">
      <pane ySplit="11" topLeftCell="A74" activePane="bottomLeft" state="frozen"/>
      <selection pane="bottomLeft" activeCell="G5" sqref="G5:H5"/>
    </sheetView>
  </sheetViews>
  <sheetFormatPr defaultColWidth="9.140625" defaultRowHeight="15" x14ac:dyDescent="0.25"/>
  <cols>
    <col min="1" max="1" width="13.140625" style="21" customWidth="1"/>
    <col min="2" max="9" width="10.140625" customWidth="1"/>
    <col min="10" max="10" width="11.28515625" customWidth="1"/>
    <col min="11" max="17" width="9.140625" style="7"/>
    <col min="18" max="18" width="10.5703125" style="7" customWidth="1"/>
  </cols>
  <sheetData>
    <row r="1" spans="1:19" ht="16.5" customHeight="1" x14ac:dyDescent="0.25">
      <c r="A1" s="5"/>
      <c r="B1" s="58" t="s">
        <v>26</v>
      </c>
      <c r="C1" s="58"/>
      <c r="D1" s="58"/>
      <c r="E1" s="58"/>
      <c r="F1" s="58"/>
      <c r="G1" s="58"/>
      <c r="H1" s="58"/>
      <c r="I1" s="58"/>
      <c r="J1" s="58"/>
      <c r="K1" s="26" t="s">
        <v>0</v>
      </c>
      <c r="S1" s="7"/>
    </row>
    <row r="2" spans="1:19" ht="16.5" customHeight="1" x14ac:dyDescent="0.25">
      <c r="A2" s="5"/>
      <c r="B2" s="58"/>
      <c r="C2" s="58"/>
      <c r="D2" s="58"/>
      <c r="E2" s="58"/>
      <c r="F2" s="58"/>
      <c r="G2" s="58"/>
      <c r="H2" s="58"/>
      <c r="I2" s="58"/>
      <c r="J2" s="58"/>
      <c r="K2" s="27" t="s">
        <v>1</v>
      </c>
      <c r="S2" s="7"/>
    </row>
    <row r="3" spans="1:19" ht="30" customHeight="1" x14ac:dyDescent="0.3">
      <c r="A3" s="5"/>
      <c r="B3" s="57" t="s">
        <v>2</v>
      </c>
      <c r="C3" s="57"/>
      <c r="D3" s="29" t="s">
        <v>3</v>
      </c>
      <c r="E3" s="8"/>
      <c r="F3" s="9"/>
      <c r="G3" s="71" t="s">
        <v>4</v>
      </c>
      <c r="H3" s="71"/>
      <c r="I3" s="30" t="s">
        <v>5</v>
      </c>
      <c r="J3" s="33" t="s">
        <v>27</v>
      </c>
      <c r="K3" s="27" t="s">
        <v>6</v>
      </c>
      <c r="S3" s="7"/>
    </row>
    <row r="4" spans="1:19" ht="17.100000000000001" customHeight="1" x14ac:dyDescent="0.3">
      <c r="A4" s="5"/>
      <c r="B4" s="68"/>
      <c r="C4" s="68"/>
      <c r="D4" s="22"/>
      <c r="E4" s="10"/>
      <c r="F4" s="11" t="s">
        <v>7</v>
      </c>
      <c r="G4" s="72"/>
      <c r="H4" s="72"/>
      <c r="I4" s="23"/>
      <c r="J4" s="44"/>
      <c r="K4" s="27" t="s">
        <v>8</v>
      </c>
      <c r="S4" s="7"/>
    </row>
    <row r="5" spans="1:19" ht="17.100000000000001" customHeight="1" x14ac:dyDescent="0.25">
      <c r="A5" s="5"/>
      <c r="B5" s="25" t="s">
        <v>9</v>
      </c>
      <c r="C5" s="12"/>
      <c r="D5" s="13"/>
      <c r="E5" s="7"/>
      <c r="F5" s="11" t="s">
        <v>10</v>
      </c>
      <c r="G5" s="73"/>
      <c r="H5" s="73"/>
      <c r="I5" s="24"/>
      <c r="J5" s="44"/>
      <c r="K5" s="27" t="s">
        <v>11</v>
      </c>
      <c r="S5" s="7"/>
    </row>
    <row r="6" spans="1:19" ht="17.100000000000001" customHeight="1" x14ac:dyDescent="0.25">
      <c r="A6" s="5"/>
      <c r="B6" s="14"/>
      <c r="C6" s="7"/>
      <c r="D6" s="7"/>
      <c r="E6" s="7"/>
      <c r="F6" s="38" t="s">
        <v>12</v>
      </c>
      <c r="G6" s="74"/>
      <c r="H6" s="74"/>
      <c r="I6" s="28"/>
      <c r="J6" s="45"/>
      <c r="K6" s="27" t="s">
        <v>24</v>
      </c>
      <c r="S6" s="7"/>
    </row>
    <row r="7" spans="1:19" ht="17.100000000000001" customHeight="1" x14ac:dyDescent="0.25">
      <c r="A7" s="5"/>
      <c r="B7" s="14"/>
      <c r="C7" s="7"/>
      <c r="D7" s="7"/>
      <c r="E7" s="7"/>
      <c r="F7" s="11" t="s">
        <v>25</v>
      </c>
      <c r="G7" s="47"/>
      <c r="H7" s="48"/>
      <c r="I7" s="24"/>
      <c r="J7" s="44"/>
      <c r="S7" s="7"/>
    </row>
    <row r="8" spans="1:19" ht="18" customHeight="1" thickBot="1" x14ac:dyDescent="0.3">
      <c r="A8" s="5"/>
      <c r="B8" s="14"/>
      <c r="C8" s="7"/>
      <c r="D8" s="7"/>
      <c r="E8" s="7"/>
      <c r="F8" s="49" t="s">
        <v>13</v>
      </c>
      <c r="G8" s="49"/>
      <c r="H8" s="50"/>
      <c r="I8" s="39">
        <f>SUM(I4:I7)</f>
        <v>0</v>
      </c>
      <c r="J8" s="6" t="str">
        <f>IF(D4="","",IF(SUM(I4:I6)&gt;D4,"Total Weekly Hours for all clients exceeds your WWL!",""))</f>
        <v/>
      </c>
      <c r="S8" s="7"/>
    </row>
    <row r="9" spans="1:19" ht="5.25" customHeight="1" thickBot="1" x14ac:dyDescent="0.3">
      <c r="A9" s="5"/>
      <c r="B9" s="7"/>
      <c r="C9" s="7"/>
      <c r="D9" s="7"/>
      <c r="E9" s="7"/>
      <c r="F9" s="7"/>
      <c r="G9" s="7"/>
      <c r="H9" s="7"/>
      <c r="I9" s="7"/>
      <c r="J9" s="7"/>
      <c r="S9" s="7"/>
    </row>
    <row r="10" spans="1:19" ht="15" customHeight="1" x14ac:dyDescent="0.25">
      <c r="A10" s="15"/>
      <c r="B10" s="60" t="s">
        <v>14</v>
      </c>
      <c r="C10" s="62" t="s">
        <v>15</v>
      </c>
      <c r="D10" s="62" t="s">
        <v>16</v>
      </c>
      <c r="E10" s="62" t="s">
        <v>17</v>
      </c>
      <c r="F10" s="64" t="s">
        <v>18</v>
      </c>
      <c r="G10" s="66" t="s">
        <v>19</v>
      </c>
      <c r="H10" s="62" t="s">
        <v>20</v>
      </c>
      <c r="I10" s="69" t="s">
        <v>21</v>
      </c>
      <c r="J10" s="75" t="s">
        <v>22</v>
      </c>
      <c r="K10" s="46" t="s">
        <v>23</v>
      </c>
      <c r="S10" s="7"/>
    </row>
    <row r="11" spans="1:19" ht="28.5" customHeight="1" thickBot="1" x14ac:dyDescent="0.3">
      <c r="A11" s="15"/>
      <c r="B11" s="61"/>
      <c r="C11" s="63"/>
      <c r="D11" s="63"/>
      <c r="E11" s="63"/>
      <c r="F11" s="65"/>
      <c r="G11" s="67"/>
      <c r="H11" s="63"/>
      <c r="I11" s="70"/>
      <c r="J11" s="76"/>
      <c r="K11" s="46"/>
      <c r="S11" s="7"/>
    </row>
    <row r="12" spans="1:19" ht="17.45" customHeight="1" thickBot="1" x14ac:dyDescent="0.3">
      <c r="A12" s="15"/>
      <c r="B12" s="54">
        <v>46023</v>
      </c>
      <c r="C12" s="55"/>
      <c r="D12" s="55"/>
      <c r="E12" s="55"/>
      <c r="F12" s="55"/>
      <c r="G12" s="59"/>
      <c r="H12" s="55"/>
      <c r="I12" s="16"/>
      <c r="J12" s="16"/>
      <c r="S12" s="7"/>
    </row>
    <row r="13" spans="1:19" ht="17.45" customHeight="1" thickBot="1" x14ac:dyDescent="0.3">
      <c r="A13" s="40"/>
      <c r="B13" s="34"/>
      <c r="C13" s="17"/>
      <c r="D13" s="17"/>
      <c r="E13" s="17"/>
      <c r="F13" s="17">
        <f t="shared" ref="F13:H13" si="0">E13+1</f>
        <v>1</v>
      </c>
      <c r="G13" s="17">
        <f t="shared" si="0"/>
        <v>2</v>
      </c>
      <c r="H13" s="18">
        <f t="shared" si="0"/>
        <v>3</v>
      </c>
      <c r="I13" s="16"/>
      <c r="J13" s="31" t="str">
        <f>IF(J14&gt;D$4,"WWL Exceeded!","")</f>
        <v/>
      </c>
      <c r="S13" s="7"/>
    </row>
    <row r="14" spans="1:19" ht="17.45" customHeight="1" thickBot="1" x14ac:dyDescent="0.3">
      <c r="A14" s="40" t="str">
        <f>IF($G$4 = "", "",$G$4)</f>
        <v/>
      </c>
      <c r="B14" s="35"/>
      <c r="C14" s="1"/>
      <c r="D14" s="1"/>
      <c r="E14" s="1"/>
      <c r="F14" s="1"/>
      <c r="G14" s="1"/>
      <c r="H14" s="2"/>
      <c r="I14" s="19">
        <f>SUM(B14:H14)</f>
        <v>0</v>
      </c>
      <c r="J14" s="51">
        <f>SUM(I14:I17)</f>
        <v>0</v>
      </c>
      <c r="S14" s="7"/>
    </row>
    <row r="15" spans="1:19" ht="18" thickBot="1" x14ac:dyDescent="0.3">
      <c r="A15" s="40" t="str">
        <f>IF($G$5 = "", "",$G$5)</f>
        <v/>
      </c>
      <c r="B15" s="35"/>
      <c r="C15" s="1"/>
      <c r="D15" s="1"/>
      <c r="E15" s="1"/>
      <c r="F15" s="1"/>
      <c r="G15" s="1"/>
      <c r="H15" s="2"/>
      <c r="I15" s="19">
        <f>SUM(B15:H15)</f>
        <v>0</v>
      </c>
      <c r="J15" s="52"/>
      <c r="S15" s="7"/>
    </row>
    <row r="16" spans="1:19" ht="18" thickBot="1" x14ac:dyDescent="0.3">
      <c r="A16" s="40" t="str">
        <f>IF($G$6 = "", "",$G$6)</f>
        <v/>
      </c>
      <c r="B16" s="35"/>
      <c r="C16" s="1"/>
      <c r="D16" s="1"/>
      <c r="E16" s="1"/>
      <c r="F16" s="1"/>
      <c r="G16" s="1"/>
      <c r="H16" s="2"/>
      <c r="I16" s="19">
        <f>SUM(B16:H16)</f>
        <v>0</v>
      </c>
      <c r="J16" s="52"/>
      <c r="S16" s="7"/>
    </row>
    <row r="17" spans="1:19" ht="17.45" customHeight="1" thickBot="1" x14ac:dyDescent="0.3">
      <c r="A17" s="40" t="str">
        <f>IF($G$7 = "", "",$G$7)</f>
        <v/>
      </c>
      <c r="B17" s="36"/>
      <c r="C17" s="3"/>
      <c r="D17" s="3"/>
      <c r="E17" s="3"/>
      <c r="F17" s="3"/>
      <c r="G17" s="3"/>
      <c r="H17" s="4"/>
      <c r="I17" s="19">
        <f>SUM(B17:H17)</f>
        <v>0</v>
      </c>
      <c r="J17" s="53"/>
      <c r="S17" s="7"/>
    </row>
    <row r="18" spans="1:19" ht="17.45" customHeight="1" thickBot="1" x14ac:dyDescent="0.3">
      <c r="A18" s="40"/>
      <c r="B18" s="34">
        <v>4</v>
      </c>
      <c r="C18" s="17">
        <f>B18+1</f>
        <v>5</v>
      </c>
      <c r="D18" s="17">
        <f t="shared" ref="D18:H18" si="1">C18+1</f>
        <v>6</v>
      </c>
      <c r="E18" s="17">
        <f t="shared" si="1"/>
        <v>7</v>
      </c>
      <c r="F18" s="17">
        <f t="shared" si="1"/>
        <v>8</v>
      </c>
      <c r="G18" s="17">
        <f t="shared" si="1"/>
        <v>9</v>
      </c>
      <c r="H18" s="18">
        <f t="shared" si="1"/>
        <v>10</v>
      </c>
      <c r="I18" s="16"/>
      <c r="J18" s="31" t="str">
        <f>IF(J19&gt;D$4,"WWL Exceeded!","")</f>
        <v/>
      </c>
      <c r="S18" s="7"/>
    </row>
    <row r="19" spans="1:19" ht="17.45" customHeight="1" thickBot="1" x14ac:dyDescent="0.3">
      <c r="A19" s="40" t="str">
        <f>IF($G$4 = "", "",$G$4)</f>
        <v/>
      </c>
      <c r="B19" s="35"/>
      <c r="C19" s="1"/>
      <c r="D19" s="1"/>
      <c r="E19" s="1"/>
      <c r="F19" s="1"/>
      <c r="G19" s="1"/>
      <c r="H19" s="2"/>
      <c r="I19" s="19">
        <f>SUM(B19:H19)</f>
        <v>0</v>
      </c>
      <c r="J19" s="51">
        <f>SUM(I19:I22)</f>
        <v>0</v>
      </c>
      <c r="S19" s="7"/>
    </row>
    <row r="20" spans="1:19" ht="17.45" customHeight="1" thickBot="1" x14ac:dyDescent="0.3">
      <c r="A20" s="40" t="str">
        <f>IF($G$5 = "", "",$G$5)</f>
        <v/>
      </c>
      <c r="B20" s="35"/>
      <c r="C20" s="1"/>
      <c r="D20" s="1"/>
      <c r="E20" s="1"/>
      <c r="F20" s="1"/>
      <c r="G20" s="1"/>
      <c r="H20" s="2"/>
      <c r="I20" s="19">
        <f>SUM(B20:H20)</f>
        <v>0</v>
      </c>
      <c r="J20" s="52"/>
      <c r="S20" s="7"/>
    </row>
    <row r="21" spans="1:19" ht="17.45" customHeight="1" thickBot="1" x14ac:dyDescent="0.3">
      <c r="A21" s="40" t="str">
        <f>IF($G$6 = "", "",$G$6)</f>
        <v/>
      </c>
      <c r="B21" s="35"/>
      <c r="C21" s="1"/>
      <c r="D21" s="1"/>
      <c r="E21" s="1"/>
      <c r="F21" s="1"/>
      <c r="G21" s="1"/>
      <c r="H21" s="2"/>
      <c r="I21" s="19">
        <f>SUM(B21:H21)</f>
        <v>0</v>
      </c>
      <c r="J21" s="52"/>
      <c r="S21" s="7"/>
    </row>
    <row r="22" spans="1:19" ht="17.45" customHeight="1" thickBot="1" x14ac:dyDescent="0.3">
      <c r="A22" s="40" t="str">
        <f>IF($G$7 = "", "",$G$7)</f>
        <v/>
      </c>
      <c r="B22" s="36"/>
      <c r="C22" s="3"/>
      <c r="D22" s="3"/>
      <c r="E22" s="3"/>
      <c r="F22" s="3"/>
      <c r="G22" s="3"/>
      <c r="H22" s="4"/>
      <c r="I22" s="19">
        <f>SUM(B22:H22)</f>
        <v>0</v>
      </c>
      <c r="J22" s="53"/>
      <c r="S22" s="7"/>
    </row>
    <row r="23" spans="1:19" ht="17.45" customHeight="1" thickBot="1" x14ac:dyDescent="0.3">
      <c r="A23" s="40"/>
      <c r="B23" s="34">
        <f>B18+7</f>
        <v>11</v>
      </c>
      <c r="C23" s="17">
        <f>B23+1</f>
        <v>12</v>
      </c>
      <c r="D23" s="17">
        <f t="shared" ref="D23:H23" si="2">C23+1</f>
        <v>13</v>
      </c>
      <c r="E23" s="17">
        <f t="shared" si="2"/>
        <v>14</v>
      </c>
      <c r="F23" s="17">
        <f t="shared" si="2"/>
        <v>15</v>
      </c>
      <c r="G23" s="17">
        <f t="shared" si="2"/>
        <v>16</v>
      </c>
      <c r="H23" s="18">
        <f t="shared" si="2"/>
        <v>17</v>
      </c>
      <c r="I23" s="16"/>
      <c r="J23" s="31" t="str">
        <f>IF(J24&gt;D$4,"WWL Exceeded!","")</f>
        <v/>
      </c>
      <c r="S23" s="7"/>
    </row>
    <row r="24" spans="1:19" ht="17.45" customHeight="1" thickBot="1" x14ac:dyDescent="0.3">
      <c r="A24" s="40" t="str">
        <f>IF($G$4 = "", "",$G$4)</f>
        <v/>
      </c>
      <c r="B24" s="35"/>
      <c r="C24" s="1"/>
      <c r="D24" s="1"/>
      <c r="E24" s="1"/>
      <c r="F24" s="1"/>
      <c r="G24" s="1"/>
      <c r="H24" s="2"/>
      <c r="I24" s="19">
        <f>SUM(B24:H24)</f>
        <v>0</v>
      </c>
      <c r="J24" s="51">
        <f>SUM(I24:I27)</f>
        <v>0</v>
      </c>
      <c r="S24" s="7"/>
    </row>
    <row r="25" spans="1:19" ht="17.45" customHeight="1" thickBot="1" x14ac:dyDescent="0.3">
      <c r="A25" s="40" t="str">
        <f>IF($G$5 = "", "",$G$5)</f>
        <v/>
      </c>
      <c r="B25" s="35"/>
      <c r="C25" s="1"/>
      <c r="D25" s="1"/>
      <c r="E25" s="1"/>
      <c r="F25" s="1"/>
      <c r="G25" s="1"/>
      <c r="H25" s="2"/>
      <c r="I25" s="19">
        <f>SUM(B25:H25)</f>
        <v>0</v>
      </c>
      <c r="J25" s="52"/>
      <c r="S25" s="7"/>
    </row>
    <row r="26" spans="1:19" ht="17.45" customHeight="1" thickBot="1" x14ac:dyDescent="0.3">
      <c r="A26" s="40" t="str">
        <f>IF($G$6 = "", "",$G$6)</f>
        <v/>
      </c>
      <c r="B26" s="35"/>
      <c r="C26" s="1"/>
      <c r="D26" s="1"/>
      <c r="E26" s="1"/>
      <c r="F26" s="1"/>
      <c r="G26" s="1"/>
      <c r="H26" s="2"/>
      <c r="I26" s="19">
        <f>SUM(B26:H26)</f>
        <v>0</v>
      </c>
      <c r="J26" s="52"/>
      <c r="S26" s="7"/>
    </row>
    <row r="27" spans="1:19" ht="17.45" customHeight="1" thickBot="1" x14ac:dyDescent="0.3">
      <c r="A27" s="40" t="str">
        <f>IF($G$7 = "", "",$G$7)</f>
        <v/>
      </c>
      <c r="B27" s="36"/>
      <c r="C27" s="3"/>
      <c r="D27" s="3"/>
      <c r="E27" s="3"/>
      <c r="F27" s="3"/>
      <c r="G27" s="3"/>
      <c r="H27" s="4"/>
      <c r="I27" s="19">
        <f>SUM(B27:H27)</f>
        <v>0</v>
      </c>
      <c r="J27" s="53"/>
      <c r="S27" s="7"/>
    </row>
    <row r="28" spans="1:19" ht="17.45" customHeight="1" thickBot="1" x14ac:dyDescent="0.3">
      <c r="A28" s="40"/>
      <c r="B28" s="34">
        <f>B23+7</f>
        <v>18</v>
      </c>
      <c r="C28" s="17">
        <f>B28+1</f>
        <v>19</v>
      </c>
      <c r="D28" s="17">
        <f t="shared" ref="D28:H28" si="3">C28+1</f>
        <v>20</v>
      </c>
      <c r="E28" s="17">
        <f t="shared" si="3"/>
        <v>21</v>
      </c>
      <c r="F28" s="17">
        <f t="shared" si="3"/>
        <v>22</v>
      </c>
      <c r="G28" s="17">
        <f t="shared" si="3"/>
        <v>23</v>
      </c>
      <c r="H28" s="18">
        <f t="shared" si="3"/>
        <v>24</v>
      </c>
      <c r="I28" s="16"/>
      <c r="J28" s="31" t="str">
        <f>IF(J29&gt;D$4,"WWL Exceeded!","")</f>
        <v/>
      </c>
      <c r="S28" s="7"/>
    </row>
    <row r="29" spans="1:19" ht="17.45" customHeight="1" thickBot="1" x14ac:dyDescent="0.3">
      <c r="A29" s="40" t="str">
        <f>IF($G$4 = "", "",$G$4)</f>
        <v/>
      </c>
      <c r="B29" s="35"/>
      <c r="C29" s="1"/>
      <c r="D29" s="1"/>
      <c r="E29" s="1"/>
      <c r="F29" s="1"/>
      <c r="G29" s="1"/>
      <c r="H29" s="2"/>
      <c r="I29" s="19">
        <f>SUM(B29:H29)</f>
        <v>0</v>
      </c>
      <c r="J29" s="51">
        <f>SUM(I29:I32)</f>
        <v>0</v>
      </c>
      <c r="S29" s="7"/>
    </row>
    <row r="30" spans="1:19" ht="17.45" customHeight="1" thickBot="1" x14ac:dyDescent="0.3">
      <c r="A30" s="40" t="str">
        <f>IF($G$5 = "", "",$G$5)</f>
        <v/>
      </c>
      <c r="B30" s="35"/>
      <c r="C30" s="1"/>
      <c r="D30" s="1"/>
      <c r="E30" s="1"/>
      <c r="F30" s="1"/>
      <c r="G30" s="1"/>
      <c r="H30" s="2"/>
      <c r="I30" s="19">
        <f>SUM(B30:H30)</f>
        <v>0</v>
      </c>
      <c r="J30" s="52"/>
      <c r="S30" s="7"/>
    </row>
    <row r="31" spans="1:19" ht="17.45" customHeight="1" thickBot="1" x14ac:dyDescent="0.3">
      <c r="A31" s="40" t="str">
        <f>IF($G$6 = "", "",$G$6)</f>
        <v/>
      </c>
      <c r="B31" s="35"/>
      <c r="C31" s="1"/>
      <c r="D31" s="1"/>
      <c r="E31" s="1"/>
      <c r="F31" s="1"/>
      <c r="G31" s="1"/>
      <c r="H31" s="2"/>
      <c r="I31" s="19">
        <f>SUM(B31:H31)</f>
        <v>0</v>
      </c>
      <c r="J31" s="52"/>
      <c r="S31" s="7"/>
    </row>
    <row r="32" spans="1:19" ht="17.45" customHeight="1" thickBot="1" x14ac:dyDescent="0.3">
      <c r="A32" s="40" t="str">
        <f>IF($G$7 = "", "",$G$7)</f>
        <v/>
      </c>
      <c r="B32" s="36"/>
      <c r="C32" s="3"/>
      <c r="D32" s="3"/>
      <c r="E32" s="3"/>
      <c r="F32" s="3"/>
      <c r="G32" s="3"/>
      <c r="H32" s="4"/>
      <c r="I32" s="19">
        <f>SUM(B32:H32)</f>
        <v>0</v>
      </c>
      <c r="J32" s="53"/>
      <c r="S32" s="7"/>
    </row>
    <row r="33" spans="1:19" ht="17.45" customHeight="1" thickBot="1" x14ac:dyDescent="0.3">
      <c r="A33" s="40"/>
      <c r="B33" s="34">
        <f>B28+7</f>
        <v>25</v>
      </c>
      <c r="C33" s="17">
        <f>B33+1</f>
        <v>26</v>
      </c>
      <c r="D33" s="17">
        <f t="shared" ref="D33" si="4">C33+1</f>
        <v>27</v>
      </c>
      <c r="E33" s="17">
        <f>D33+1</f>
        <v>28</v>
      </c>
      <c r="F33" s="17">
        <f t="shared" ref="F33:H33" si="5">E33+1</f>
        <v>29</v>
      </c>
      <c r="G33" s="17">
        <f t="shared" si="5"/>
        <v>30</v>
      </c>
      <c r="H33" s="18">
        <f t="shared" si="5"/>
        <v>31</v>
      </c>
      <c r="I33" s="16"/>
      <c r="J33" s="31" t="str">
        <f>IF(J34&gt;D$4,"WWL Exceeded!","")</f>
        <v/>
      </c>
      <c r="S33" s="7"/>
    </row>
    <row r="34" spans="1:19" ht="17.45" customHeight="1" thickBot="1" x14ac:dyDescent="0.3">
      <c r="A34" s="40" t="str">
        <f>IF($G$4 = "", "",$G$4)</f>
        <v/>
      </c>
      <c r="B34" s="35"/>
      <c r="C34" s="1"/>
      <c r="D34" s="1"/>
      <c r="E34" s="1"/>
      <c r="F34" s="1"/>
      <c r="G34" s="1"/>
      <c r="H34" s="2"/>
      <c r="I34" s="19">
        <f>SUM(B34:H34)</f>
        <v>0</v>
      </c>
      <c r="J34" s="51">
        <f>SUM(I34:I37)</f>
        <v>0</v>
      </c>
      <c r="K34" s="42">
        <f>SUM(I14,I19,I24,I29,I34)</f>
        <v>0</v>
      </c>
      <c r="L34" s="32" t="str">
        <f>IF(K34&gt;J$4, "Monthly Authorization Exceeded!","")</f>
        <v/>
      </c>
      <c r="S34" s="7"/>
    </row>
    <row r="35" spans="1:19" ht="17.45" customHeight="1" thickBot="1" x14ac:dyDescent="0.3">
      <c r="A35" s="40" t="str">
        <f>IF($G$5 = "", "",$G$5)</f>
        <v/>
      </c>
      <c r="B35" s="35"/>
      <c r="C35" s="1"/>
      <c r="D35" s="1"/>
      <c r="E35" s="1"/>
      <c r="F35" s="1"/>
      <c r="G35" s="1"/>
      <c r="H35" s="2"/>
      <c r="I35" s="19">
        <f>SUM(B35:H35)</f>
        <v>0</v>
      </c>
      <c r="J35" s="52"/>
      <c r="K35" s="42">
        <f>SUM(I15,I20,I25,I30,I35)</f>
        <v>0</v>
      </c>
      <c r="L35" s="32" t="str">
        <f t="shared" ref="L35:L37" si="6">IF(K35&gt;J$4, "Monthly Authorization Exceeded!","")</f>
        <v/>
      </c>
      <c r="S35" s="7"/>
    </row>
    <row r="36" spans="1:19" ht="17.45" customHeight="1" thickBot="1" x14ac:dyDescent="0.3">
      <c r="A36" s="40" t="str">
        <f>IF($G$6 = "", "",$G$6)</f>
        <v/>
      </c>
      <c r="B36" s="35"/>
      <c r="C36" s="1"/>
      <c r="D36" s="1"/>
      <c r="E36" s="1"/>
      <c r="F36" s="1"/>
      <c r="G36" s="1"/>
      <c r="H36" s="2"/>
      <c r="I36" s="19">
        <f>SUM(B36:H36)</f>
        <v>0</v>
      </c>
      <c r="J36" s="52"/>
      <c r="K36" s="42">
        <f>SUM(I16,I21,I26,I31,I36)</f>
        <v>0</v>
      </c>
      <c r="L36" s="32" t="str">
        <f t="shared" si="6"/>
        <v/>
      </c>
      <c r="S36" s="7"/>
    </row>
    <row r="37" spans="1:19" ht="17.45" customHeight="1" thickBot="1" x14ac:dyDescent="0.3">
      <c r="A37" s="40" t="str">
        <f>IF($G$7 = "", "",$G$7)</f>
        <v/>
      </c>
      <c r="B37" s="36"/>
      <c r="C37" s="3"/>
      <c r="D37" s="3"/>
      <c r="E37" s="3"/>
      <c r="F37" s="3"/>
      <c r="G37" s="3"/>
      <c r="H37" s="4"/>
      <c r="I37" s="19">
        <f>SUM(B37:H37)</f>
        <v>0</v>
      </c>
      <c r="J37" s="53"/>
      <c r="K37" s="42">
        <f>SUM(I17,I22,I27,I32,I37)</f>
        <v>0</v>
      </c>
      <c r="L37" s="32" t="str">
        <f t="shared" si="6"/>
        <v/>
      </c>
      <c r="S37" s="7"/>
    </row>
    <row r="38" spans="1:19" ht="18.95" customHeight="1" thickBot="1" x14ac:dyDescent="0.3">
      <c r="A38" s="15"/>
      <c r="B38" s="54">
        <v>46054</v>
      </c>
      <c r="C38" s="55"/>
      <c r="D38" s="55"/>
      <c r="E38" s="55"/>
      <c r="F38" s="55"/>
      <c r="G38" s="55"/>
      <c r="H38" s="55"/>
      <c r="I38" s="20"/>
      <c r="J38" s="20"/>
      <c r="S38" s="7"/>
    </row>
    <row r="39" spans="1:19" ht="17.45" customHeight="1" thickBot="1" x14ac:dyDescent="0.3">
      <c r="A39" s="40"/>
      <c r="B39" s="34">
        <f>B33+7</f>
        <v>32</v>
      </c>
      <c r="C39" s="17">
        <f>B39+1</f>
        <v>33</v>
      </c>
      <c r="D39" s="17">
        <f t="shared" ref="D39:H39" si="7">C39+1</f>
        <v>34</v>
      </c>
      <c r="E39" s="17">
        <f t="shared" si="7"/>
        <v>35</v>
      </c>
      <c r="F39" s="17">
        <f t="shared" si="7"/>
        <v>36</v>
      </c>
      <c r="G39" s="17">
        <f t="shared" si="7"/>
        <v>37</v>
      </c>
      <c r="H39" s="18">
        <f t="shared" si="7"/>
        <v>38</v>
      </c>
      <c r="I39" s="16"/>
      <c r="J39" s="31" t="str">
        <f>IF(J40&gt;D$4,"WWL Exceeded!","")</f>
        <v/>
      </c>
      <c r="S39" s="7"/>
    </row>
    <row r="40" spans="1:19" ht="17.45" customHeight="1" thickBot="1" x14ac:dyDescent="0.3">
      <c r="A40" s="40" t="str">
        <f>IF($G$4 = "", "",$G$4)</f>
        <v/>
      </c>
      <c r="B40" s="35"/>
      <c r="C40" s="1"/>
      <c r="D40" s="1"/>
      <c r="E40" s="1"/>
      <c r="F40" s="1"/>
      <c r="G40" s="1"/>
      <c r="H40" s="2"/>
      <c r="I40" s="19">
        <f>SUM(B40:H40)</f>
        <v>0</v>
      </c>
      <c r="J40" s="51">
        <f>SUM(I40:I43)</f>
        <v>0</v>
      </c>
      <c r="S40" s="7"/>
    </row>
    <row r="41" spans="1:19" ht="17.45" customHeight="1" thickBot="1" x14ac:dyDescent="0.3">
      <c r="A41" s="40" t="str">
        <f>IF($G$5 = "", "",$G$5)</f>
        <v/>
      </c>
      <c r="B41" s="35"/>
      <c r="C41" s="1"/>
      <c r="D41" s="1"/>
      <c r="E41" s="1"/>
      <c r="F41" s="1"/>
      <c r="G41" s="1"/>
      <c r="H41" s="2"/>
      <c r="I41" s="19">
        <f>SUM(B41:H41)</f>
        <v>0</v>
      </c>
      <c r="J41" s="52"/>
      <c r="S41" s="7"/>
    </row>
    <row r="42" spans="1:19" ht="17.45" customHeight="1" thickBot="1" x14ac:dyDescent="0.3">
      <c r="A42" s="40" t="str">
        <f>IF($G$6 = "", "",$G$6)</f>
        <v/>
      </c>
      <c r="B42" s="35"/>
      <c r="C42" s="1"/>
      <c r="D42" s="1"/>
      <c r="E42" s="1"/>
      <c r="F42" s="1"/>
      <c r="G42" s="1"/>
      <c r="H42" s="2"/>
      <c r="I42" s="19">
        <f>SUM(B42:H42)</f>
        <v>0</v>
      </c>
      <c r="J42" s="52"/>
      <c r="S42" s="7"/>
    </row>
    <row r="43" spans="1:19" ht="17.45" customHeight="1" thickBot="1" x14ac:dyDescent="0.3">
      <c r="A43" s="40" t="str">
        <f>IF($G$7 = "", "",$G$7)</f>
        <v/>
      </c>
      <c r="B43" s="36"/>
      <c r="C43" s="3"/>
      <c r="D43" s="3"/>
      <c r="E43" s="3"/>
      <c r="F43" s="3"/>
      <c r="G43" s="3"/>
      <c r="H43" s="4"/>
      <c r="I43" s="19">
        <f>SUM(B43:H43)</f>
        <v>0</v>
      </c>
      <c r="J43" s="53"/>
      <c r="S43" s="7"/>
    </row>
    <row r="44" spans="1:19" ht="17.45" customHeight="1" thickBot="1" x14ac:dyDescent="0.3">
      <c r="A44" s="40"/>
      <c r="B44" s="34">
        <f>B39+7</f>
        <v>39</v>
      </c>
      <c r="C44" s="17">
        <f>B44+1</f>
        <v>40</v>
      </c>
      <c r="D44" s="17">
        <f t="shared" ref="D44:H44" si="8">C44+1</f>
        <v>41</v>
      </c>
      <c r="E44" s="17">
        <f t="shared" si="8"/>
        <v>42</v>
      </c>
      <c r="F44" s="17">
        <f t="shared" si="8"/>
        <v>43</v>
      </c>
      <c r="G44" s="17">
        <f t="shared" si="8"/>
        <v>44</v>
      </c>
      <c r="H44" s="18">
        <f t="shared" si="8"/>
        <v>45</v>
      </c>
      <c r="I44" s="16"/>
      <c r="J44" s="31" t="str">
        <f>IF(J45&gt;D$4,"WWL Exceeded!","")</f>
        <v/>
      </c>
      <c r="S44" s="7"/>
    </row>
    <row r="45" spans="1:19" ht="17.45" customHeight="1" thickBot="1" x14ac:dyDescent="0.3">
      <c r="A45" s="40" t="str">
        <f>IF($G$4 = "", "",$G$4)</f>
        <v/>
      </c>
      <c r="B45" s="35"/>
      <c r="C45" s="1"/>
      <c r="D45" s="1"/>
      <c r="E45" s="1"/>
      <c r="F45" s="1"/>
      <c r="G45" s="1"/>
      <c r="H45" s="2"/>
      <c r="I45" s="19">
        <f>SUM(B45:H45)</f>
        <v>0</v>
      </c>
      <c r="J45" s="51">
        <f>SUM(I45:I48)</f>
        <v>0</v>
      </c>
      <c r="S45" s="7"/>
    </row>
    <row r="46" spans="1:19" ht="17.45" customHeight="1" thickBot="1" x14ac:dyDescent="0.3">
      <c r="A46" s="40" t="str">
        <f>IF($G$5 = "", "",$G$5)</f>
        <v/>
      </c>
      <c r="B46" s="35"/>
      <c r="C46" s="1"/>
      <c r="D46" s="1"/>
      <c r="E46" s="1"/>
      <c r="F46" s="1"/>
      <c r="G46" s="1"/>
      <c r="H46" s="2"/>
      <c r="I46" s="19">
        <f>SUM(B46:H46)</f>
        <v>0</v>
      </c>
      <c r="J46" s="52"/>
      <c r="S46" s="7"/>
    </row>
    <row r="47" spans="1:19" ht="17.45" customHeight="1" thickBot="1" x14ac:dyDescent="0.3">
      <c r="A47" s="40" t="str">
        <f>IF($G$6 = "", "",$G$6)</f>
        <v/>
      </c>
      <c r="B47" s="35"/>
      <c r="C47" s="1"/>
      <c r="D47" s="1"/>
      <c r="E47" s="1"/>
      <c r="F47" s="1"/>
      <c r="G47" s="1"/>
      <c r="H47" s="2"/>
      <c r="I47" s="19">
        <f>SUM(B47:H47)</f>
        <v>0</v>
      </c>
      <c r="J47" s="52"/>
      <c r="S47" s="7"/>
    </row>
    <row r="48" spans="1:19" ht="17.45" customHeight="1" thickBot="1" x14ac:dyDescent="0.3">
      <c r="A48" s="40" t="str">
        <f>IF($G$7 = "", "",$G$7)</f>
        <v/>
      </c>
      <c r="B48" s="36"/>
      <c r="C48" s="3"/>
      <c r="D48" s="3"/>
      <c r="E48" s="3"/>
      <c r="F48" s="3"/>
      <c r="G48" s="3"/>
      <c r="H48" s="4"/>
      <c r="I48" s="19">
        <f>SUM(B48:H48)</f>
        <v>0</v>
      </c>
      <c r="J48" s="53"/>
      <c r="S48" s="7"/>
    </row>
    <row r="49" spans="1:19" ht="17.45" customHeight="1" thickBot="1" x14ac:dyDescent="0.3">
      <c r="A49" s="40"/>
      <c r="B49" s="34">
        <f>B44+7</f>
        <v>46</v>
      </c>
      <c r="C49" s="17">
        <f>B49+1</f>
        <v>47</v>
      </c>
      <c r="D49" s="17">
        <f t="shared" ref="D49:H49" si="9">C49+1</f>
        <v>48</v>
      </c>
      <c r="E49" s="17">
        <f t="shared" si="9"/>
        <v>49</v>
      </c>
      <c r="F49" s="17">
        <f t="shared" si="9"/>
        <v>50</v>
      </c>
      <c r="G49" s="17">
        <f t="shared" si="9"/>
        <v>51</v>
      </c>
      <c r="H49" s="18">
        <f t="shared" si="9"/>
        <v>52</v>
      </c>
      <c r="I49" s="16"/>
      <c r="J49" s="31" t="str">
        <f>IF(J50&gt;D$4,"WWL Exceeded!","")</f>
        <v/>
      </c>
      <c r="S49" s="7"/>
    </row>
    <row r="50" spans="1:19" ht="17.45" customHeight="1" thickBot="1" x14ac:dyDescent="0.3">
      <c r="A50" s="40" t="str">
        <f>IF($G$4 = "", "",$G$4)</f>
        <v/>
      </c>
      <c r="B50" s="35"/>
      <c r="C50" s="1"/>
      <c r="D50" s="1"/>
      <c r="E50" s="1"/>
      <c r="F50" s="1"/>
      <c r="G50" s="1"/>
      <c r="H50" s="2"/>
      <c r="I50" s="19">
        <f>SUM(B50:H50)</f>
        <v>0</v>
      </c>
      <c r="J50" s="51">
        <f>SUM(I50:I53)</f>
        <v>0</v>
      </c>
      <c r="S50" s="7"/>
    </row>
    <row r="51" spans="1:19" ht="17.45" customHeight="1" thickBot="1" x14ac:dyDescent="0.3">
      <c r="A51" s="40" t="str">
        <f>IF($G$5 = "", "",$G$5)</f>
        <v/>
      </c>
      <c r="B51" s="35"/>
      <c r="C51" s="1"/>
      <c r="D51" s="1"/>
      <c r="E51" s="1"/>
      <c r="F51" s="1"/>
      <c r="G51" s="1"/>
      <c r="H51" s="2"/>
      <c r="I51" s="19">
        <f>SUM(B51:H51)</f>
        <v>0</v>
      </c>
      <c r="J51" s="52"/>
      <c r="S51" s="7"/>
    </row>
    <row r="52" spans="1:19" ht="17.45" customHeight="1" thickBot="1" x14ac:dyDescent="0.3">
      <c r="A52" s="40" t="str">
        <f>IF($G$6 = "", "",$G$6)</f>
        <v/>
      </c>
      <c r="B52" s="35"/>
      <c r="C52" s="1"/>
      <c r="D52" s="1"/>
      <c r="E52" s="1"/>
      <c r="F52" s="1"/>
      <c r="G52" s="1"/>
      <c r="H52" s="2"/>
      <c r="I52" s="19">
        <f>SUM(B52:H52)</f>
        <v>0</v>
      </c>
      <c r="J52" s="52"/>
      <c r="S52" s="7"/>
    </row>
    <row r="53" spans="1:19" ht="17.45" customHeight="1" thickBot="1" x14ac:dyDescent="0.3">
      <c r="A53" s="40" t="str">
        <f>IF($G$7 = "", "",$G$7)</f>
        <v/>
      </c>
      <c r="B53" s="36"/>
      <c r="C53" s="3"/>
      <c r="D53" s="3"/>
      <c r="E53" s="3"/>
      <c r="F53" s="3"/>
      <c r="G53" s="3"/>
      <c r="H53" s="4"/>
      <c r="I53" s="19">
        <f>SUM(B53:H53)</f>
        <v>0</v>
      </c>
      <c r="J53" s="53"/>
      <c r="S53" s="7"/>
    </row>
    <row r="54" spans="1:19" ht="17.45" customHeight="1" thickBot="1" x14ac:dyDescent="0.3">
      <c r="A54" s="40"/>
      <c r="B54" s="34">
        <f>B49+7</f>
        <v>53</v>
      </c>
      <c r="C54" s="17">
        <f>B54+1</f>
        <v>54</v>
      </c>
      <c r="D54" s="17">
        <f t="shared" ref="D54" si="10">C54+1</f>
        <v>55</v>
      </c>
      <c r="E54" s="17">
        <f>D54+1</f>
        <v>56</v>
      </c>
      <c r="F54" s="17">
        <f t="shared" ref="F54:H54" si="11">E54+1</f>
        <v>57</v>
      </c>
      <c r="G54" s="17">
        <f t="shared" si="11"/>
        <v>58</v>
      </c>
      <c r="H54" s="17">
        <f t="shared" si="11"/>
        <v>59</v>
      </c>
      <c r="I54" s="16"/>
      <c r="J54" s="31" t="str">
        <f>IF(J55&gt;D$4,"WWL Exceeded!","")</f>
        <v/>
      </c>
      <c r="S54" s="7"/>
    </row>
    <row r="55" spans="1:19" ht="17.45" customHeight="1" thickBot="1" x14ac:dyDescent="0.3">
      <c r="A55" s="40" t="str">
        <f>IF($G$4 = "", "",$G$4)</f>
        <v/>
      </c>
      <c r="B55" s="35"/>
      <c r="C55" s="1"/>
      <c r="D55" s="1"/>
      <c r="E55" s="1"/>
      <c r="F55" s="1"/>
      <c r="G55" s="1"/>
      <c r="H55" s="2"/>
      <c r="I55" s="19">
        <f>SUM(B55:H55)</f>
        <v>0</v>
      </c>
      <c r="J55" s="51">
        <f>SUM(I55:I58)</f>
        <v>0</v>
      </c>
      <c r="K55" s="42">
        <f>SUM(I40,I45,I50,I55)</f>
        <v>0</v>
      </c>
      <c r="L55" s="32" t="str">
        <f t="shared" ref="L55:L58" si="12">IF(K55&gt;J$4, "Monthly Authorization Exceeded!","")</f>
        <v/>
      </c>
      <c r="S55" s="7"/>
    </row>
    <row r="56" spans="1:19" ht="17.45" customHeight="1" thickBot="1" x14ac:dyDescent="0.3">
      <c r="A56" s="40" t="str">
        <f>IF($G$5 = "", "",$G$5)</f>
        <v/>
      </c>
      <c r="B56" s="35"/>
      <c r="C56" s="1"/>
      <c r="D56" s="1"/>
      <c r="E56" s="1"/>
      <c r="F56" s="1"/>
      <c r="G56" s="1"/>
      <c r="H56" s="2"/>
      <c r="I56" s="19">
        <f>SUM(B56:H56)</f>
        <v>0</v>
      </c>
      <c r="J56" s="52"/>
      <c r="K56" s="42">
        <f>SUM(I41,I46,I51,I56)</f>
        <v>0</v>
      </c>
      <c r="L56" s="32" t="str">
        <f t="shared" si="12"/>
        <v/>
      </c>
      <c r="S56" s="7"/>
    </row>
    <row r="57" spans="1:19" ht="17.45" customHeight="1" thickBot="1" x14ac:dyDescent="0.3">
      <c r="A57" s="40" t="str">
        <f>IF($G$6 = "", "",$G$6)</f>
        <v/>
      </c>
      <c r="B57" s="35"/>
      <c r="C57" s="1"/>
      <c r="D57" s="1"/>
      <c r="E57" s="1"/>
      <c r="F57" s="1"/>
      <c r="G57" s="1"/>
      <c r="H57" s="2"/>
      <c r="I57" s="19">
        <f>SUM(B57:H57)</f>
        <v>0</v>
      </c>
      <c r="J57" s="52"/>
      <c r="K57" s="42">
        <f>SUM(I42,I47,I52,I57)</f>
        <v>0</v>
      </c>
      <c r="L57" s="32" t="str">
        <f t="shared" si="12"/>
        <v/>
      </c>
      <c r="S57" s="7"/>
    </row>
    <row r="58" spans="1:19" ht="17.45" customHeight="1" thickBot="1" x14ac:dyDescent="0.3">
      <c r="A58" s="40" t="str">
        <f>IF($G$7 = "", "",$G$7)</f>
        <v/>
      </c>
      <c r="B58" s="36"/>
      <c r="C58" s="3"/>
      <c r="D58" s="3"/>
      <c r="E58" s="3"/>
      <c r="F58" s="3"/>
      <c r="G58" s="3"/>
      <c r="H58" s="4"/>
      <c r="I58" s="19">
        <f>SUM(B58:H58)</f>
        <v>0</v>
      </c>
      <c r="J58" s="53"/>
      <c r="K58" s="42">
        <f>SUM(I43,I48,I53,I58)</f>
        <v>0</v>
      </c>
      <c r="L58" s="32" t="str">
        <f t="shared" si="12"/>
        <v/>
      </c>
      <c r="S58" s="7"/>
    </row>
    <row r="59" spans="1:19" ht="17.45" customHeight="1" thickBot="1" x14ac:dyDescent="0.3">
      <c r="A59" s="15"/>
      <c r="B59" s="54">
        <v>46082</v>
      </c>
      <c r="C59" s="55"/>
      <c r="D59" s="55"/>
      <c r="E59" s="55"/>
      <c r="F59" s="55"/>
      <c r="G59" s="55"/>
      <c r="H59" s="55"/>
      <c r="I59" s="20"/>
      <c r="J59" s="20"/>
      <c r="S59" s="7"/>
    </row>
    <row r="60" spans="1:19" ht="17.45" customHeight="1" thickBot="1" x14ac:dyDescent="0.3">
      <c r="A60" s="40"/>
      <c r="B60" s="34">
        <v>1</v>
      </c>
      <c r="C60" s="17">
        <f>B60+1</f>
        <v>2</v>
      </c>
      <c r="D60" s="17">
        <f t="shared" ref="D60:H60" si="13">C60+1</f>
        <v>3</v>
      </c>
      <c r="E60" s="17">
        <f t="shared" si="13"/>
        <v>4</v>
      </c>
      <c r="F60" s="17">
        <f t="shared" si="13"/>
        <v>5</v>
      </c>
      <c r="G60" s="17">
        <f t="shared" si="13"/>
        <v>6</v>
      </c>
      <c r="H60" s="18">
        <f t="shared" si="13"/>
        <v>7</v>
      </c>
      <c r="I60" s="16"/>
      <c r="J60" s="31" t="str">
        <f>IF(J61&gt;D$4,"WWL Exceeded!","")</f>
        <v/>
      </c>
      <c r="S60" s="7"/>
    </row>
    <row r="61" spans="1:19" ht="17.45" customHeight="1" thickBot="1" x14ac:dyDescent="0.3">
      <c r="A61" s="40" t="str">
        <f>IF($G$4 = "", "",$G$4)</f>
        <v/>
      </c>
      <c r="B61" s="35"/>
      <c r="C61" s="1"/>
      <c r="D61" s="1"/>
      <c r="E61" s="1"/>
      <c r="F61" s="1"/>
      <c r="G61" s="1"/>
      <c r="H61" s="2"/>
      <c r="I61" s="19">
        <f>SUM(B61:H61)</f>
        <v>0</v>
      </c>
      <c r="J61" s="51">
        <f>SUM(I61:I64)</f>
        <v>0</v>
      </c>
      <c r="S61" s="7"/>
    </row>
    <row r="62" spans="1:19" ht="17.45" customHeight="1" thickBot="1" x14ac:dyDescent="0.3">
      <c r="A62" s="40" t="str">
        <f>IF($G$5 = "", "",$G$5)</f>
        <v/>
      </c>
      <c r="B62" s="35"/>
      <c r="C62" s="1"/>
      <c r="D62" s="1"/>
      <c r="E62" s="1"/>
      <c r="F62" s="1"/>
      <c r="G62" s="1"/>
      <c r="H62" s="2"/>
      <c r="I62" s="19">
        <f>SUM(B62:H62)</f>
        <v>0</v>
      </c>
      <c r="J62" s="52"/>
      <c r="S62" s="7"/>
    </row>
    <row r="63" spans="1:19" ht="17.45" customHeight="1" thickBot="1" x14ac:dyDescent="0.3">
      <c r="A63" s="40" t="str">
        <f>IF($G$6 = "", "",$G$6)</f>
        <v/>
      </c>
      <c r="B63" s="35"/>
      <c r="C63" s="1"/>
      <c r="D63" s="1"/>
      <c r="E63" s="1"/>
      <c r="F63" s="1"/>
      <c r="G63" s="1"/>
      <c r="H63" s="2"/>
      <c r="I63" s="19">
        <f>SUM(B63:H63)</f>
        <v>0</v>
      </c>
      <c r="J63" s="52"/>
      <c r="S63" s="7"/>
    </row>
    <row r="64" spans="1:19" ht="17.45" customHeight="1" thickBot="1" x14ac:dyDescent="0.3">
      <c r="A64" s="40" t="str">
        <f>IF($G$7 = "", "",$G$7)</f>
        <v/>
      </c>
      <c r="B64" s="36"/>
      <c r="C64" s="3"/>
      <c r="D64" s="3"/>
      <c r="E64" s="3"/>
      <c r="F64" s="3"/>
      <c r="G64" s="3"/>
      <c r="H64" s="4"/>
      <c r="I64" s="19">
        <f>SUM(B64:H64)</f>
        <v>0</v>
      </c>
      <c r="J64" s="53"/>
      <c r="S64" s="7"/>
    </row>
    <row r="65" spans="1:19" ht="17.45" customHeight="1" thickBot="1" x14ac:dyDescent="0.3">
      <c r="A65" s="40"/>
      <c r="B65" s="34">
        <f>B60+7</f>
        <v>8</v>
      </c>
      <c r="C65" s="17">
        <f>B65+1</f>
        <v>9</v>
      </c>
      <c r="D65" s="17">
        <f t="shared" ref="D65:H65" si="14">C65+1</f>
        <v>10</v>
      </c>
      <c r="E65" s="17">
        <f t="shared" si="14"/>
        <v>11</v>
      </c>
      <c r="F65" s="17">
        <f t="shared" si="14"/>
        <v>12</v>
      </c>
      <c r="G65" s="17">
        <f t="shared" si="14"/>
        <v>13</v>
      </c>
      <c r="H65" s="18">
        <f t="shared" si="14"/>
        <v>14</v>
      </c>
      <c r="I65" s="16"/>
      <c r="J65" s="31" t="str">
        <f>IF(J66&gt;D$4,"WWL Exceeded!","")</f>
        <v/>
      </c>
      <c r="S65" s="7"/>
    </row>
    <row r="66" spans="1:19" ht="17.45" customHeight="1" thickBot="1" x14ac:dyDescent="0.3">
      <c r="A66" s="40" t="str">
        <f>IF($G$4 = "", "",$G$4)</f>
        <v/>
      </c>
      <c r="B66" s="35"/>
      <c r="C66" s="1"/>
      <c r="D66" s="1"/>
      <c r="E66" s="1"/>
      <c r="F66" s="1"/>
      <c r="G66" s="1"/>
      <c r="H66" s="2"/>
      <c r="I66" s="19">
        <f>SUM(B66:H66)</f>
        <v>0</v>
      </c>
      <c r="J66" s="51">
        <f>SUM(I66:I69)</f>
        <v>0</v>
      </c>
      <c r="S66" s="7"/>
    </row>
    <row r="67" spans="1:19" ht="17.45" customHeight="1" thickBot="1" x14ac:dyDescent="0.3">
      <c r="A67" s="40" t="str">
        <f>IF($G$5 = "", "",$G$5)</f>
        <v/>
      </c>
      <c r="B67" s="35"/>
      <c r="C67" s="1"/>
      <c r="D67" s="1"/>
      <c r="E67" s="1"/>
      <c r="F67" s="1"/>
      <c r="G67" s="1"/>
      <c r="H67" s="2"/>
      <c r="I67" s="19">
        <f>SUM(B67:H67)</f>
        <v>0</v>
      </c>
      <c r="J67" s="52"/>
      <c r="S67" s="7"/>
    </row>
    <row r="68" spans="1:19" ht="17.45" customHeight="1" thickBot="1" x14ac:dyDescent="0.3">
      <c r="A68" s="40" t="str">
        <f>IF($G$6 = "", "",$G$6)</f>
        <v/>
      </c>
      <c r="B68" s="35"/>
      <c r="C68" s="1"/>
      <c r="D68" s="1"/>
      <c r="E68" s="1"/>
      <c r="F68" s="1"/>
      <c r="G68" s="1"/>
      <c r="H68" s="2"/>
      <c r="I68" s="19">
        <f>SUM(B68:H68)</f>
        <v>0</v>
      </c>
      <c r="J68" s="52"/>
      <c r="S68" s="7"/>
    </row>
    <row r="69" spans="1:19" ht="17.45" customHeight="1" thickBot="1" x14ac:dyDescent="0.3">
      <c r="A69" s="40" t="str">
        <f>IF($G$7 = "", "",$G$7)</f>
        <v/>
      </c>
      <c r="B69" s="36"/>
      <c r="C69" s="3"/>
      <c r="D69" s="3"/>
      <c r="E69" s="3"/>
      <c r="F69" s="3"/>
      <c r="G69" s="3"/>
      <c r="H69" s="4"/>
      <c r="I69" s="19">
        <f>SUM(B69:H69)</f>
        <v>0</v>
      </c>
      <c r="J69" s="53"/>
      <c r="S69" s="7"/>
    </row>
    <row r="70" spans="1:19" ht="17.45" customHeight="1" thickBot="1" x14ac:dyDescent="0.3">
      <c r="A70" s="40"/>
      <c r="B70" s="34">
        <f>B65+7</f>
        <v>15</v>
      </c>
      <c r="C70" s="17">
        <v>16</v>
      </c>
      <c r="D70" s="17">
        <f t="shared" ref="D70:H70" si="15">C70+1</f>
        <v>17</v>
      </c>
      <c r="E70" s="17">
        <f t="shared" si="15"/>
        <v>18</v>
      </c>
      <c r="F70" s="17">
        <f t="shared" si="15"/>
        <v>19</v>
      </c>
      <c r="G70" s="17">
        <f t="shared" si="15"/>
        <v>20</v>
      </c>
      <c r="H70" s="18">
        <f t="shared" si="15"/>
        <v>21</v>
      </c>
      <c r="I70" s="16"/>
      <c r="J70" s="31" t="str">
        <f>IF(J71&gt;D$4,"WWL Exceeded!","")</f>
        <v/>
      </c>
      <c r="S70" s="7"/>
    </row>
    <row r="71" spans="1:19" ht="17.45" customHeight="1" thickBot="1" x14ac:dyDescent="0.3">
      <c r="A71" s="40" t="str">
        <f>IF($G$4 = "", "",$G$4)</f>
        <v/>
      </c>
      <c r="B71" s="35"/>
      <c r="C71" s="1"/>
      <c r="D71" s="1"/>
      <c r="E71" s="1"/>
      <c r="F71" s="1"/>
      <c r="G71" s="1"/>
      <c r="H71" s="2"/>
      <c r="I71" s="19">
        <f>SUM(B71:H71)</f>
        <v>0</v>
      </c>
      <c r="J71" s="51">
        <f>SUM(I71:I74)</f>
        <v>0</v>
      </c>
      <c r="K71" s="32"/>
      <c r="S71" s="7"/>
    </row>
    <row r="72" spans="1:19" ht="17.45" customHeight="1" thickBot="1" x14ac:dyDescent="0.3">
      <c r="A72" s="40" t="str">
        <f>IF($G$5 = "", "",$G$5)</f>
        <v/>
      </c>
      <c r="B72" s="35"/>
      <c r="C72" s="1"/>
      <c r="D72" s="1"/>
      <c r="E72" s="1"/>
      <c r="F72" s="1"/>
      <c r="G72" s="1"/>
      <c r="H72" s="2"/>
      <c r="I72" s="19">
        <f>SUM(B72:H72)</f>
        <v>0</v>
      </c>
      <c r="J72" s="52"/>
      <c r="K72" s="32"/>
      <c r="S72" s="7"/>
    </row>
    <row r="73" spans="1:19" ht="17.45" customHeight="1" thickBot="1" x14ac:dyDescent="0.3">
      <c r="A73" s="40" t="str">
        <f>IF($G$6 = "", "",$G$6)</f>
        <v/>
      </c>
      <c r="B73" s="35"/>
      <c r="C73" s="1"/>
      <c r="D73" s="1"/>
      <c r="E73" s="1"/>
      <c r="F73" s="1"/>
      <c r="G73" s="1"/>
      <c r="H73" s="2"/>
      <c r="I73" s="19">
        <f>SUM(B73:H73)</f>
        <v>0</v>
      </c>
      <c r="J73" s="52"/>
      <c r="K73" s="32"/>
      <c r="S73" s="7"/>
    </row>
    <row r="74" spans="1:19" ht="17.45" customHeight="1" thickBot="1" x14ac:dyDescent="0.3">
      <c r="A74" s="40" t="str">
        <f>IF($G$7 = "", "",$G$7)</f>
        <v/>
      </c>
      <c r="B74" s="36"/>
      <c r="C74" s="3"/>
      <c r="D74" s="3"/>
      <c r="E74" s="3"/>
      <c r="F74" s="3"/>
      <c r="G74" s="3"/>
      <c r="H74" s="4"/>
      <c r="I74" s="19">
        <f>SUM(B74:H74)</f>
        <v>0</v>
      </c>
      <c r="J74" s="53"/>
      <c r="K74" s="32"/>
      <c r="S74" s="7"/>
    </row>
    <row r="75" spans="1:19" ht="17.45" customHeight="1" thickBot="1" x14ac:dyDescent="0.3">
      <c r="A75" s="40"/>
      <c r="B75" s="34">
        <f>B70+7</f>
        <v>22</v>
      </c>
      <c r="C75" s="17">
        <f>B75+1</f>
        <v>23</v>
      </c>
      <c r="D75" s="17">
        <f t="shared" ref="D75:H75" si="16">C75+1</f>
        <v>24</v>
      </c>
      <c r="E75" s="17">
        <f t="shared" si="16"/>
        <v>25</v>
      </c>
      <c r="F75" s="17">
        <f t="shared" si="16"/>
        <v>26</v>
      </c>
      <c r="G75" s="17">
        <f t="shared" si="16"/>
        <v>27</v>
      </c>
      <c r="H75" s="18">
        <f t="shared" si="16"/>
        <v>28</v>
      </c>
      <c r="I75" s="16"/>
      <c r="J75" s="31" t="str">
        <f>IF(J76&gt;D$4,"WWL Exceeded!","")</f>
        <v/>
      </c>
      <c r="S75" s="7"/>
    </row>
    <row r="76" spans="1:19" ht="17.45" customHeight="1" thickBot="1" x14ac:dyDescent="0.3">
      <c r="A76" s="40" t="str">
        <f>IF($G$4 = "", "",$G$4)</f>
        <v/>
      </c>
      <c r="B76" s="35"/>
      <c r="C76" s="1"/>
      <c r="D76" s="1"/>
      <c r="E76" s="1"/>
      <c r="F76" s="1"/>
      <c r="G76" s="1"/>
      <c r="H76" s="2"/>
      <c r="I76" s="19">
        <f>SUM(B76:H76)</f>
        <v>0</v>
      </c>
      <c r="J76" s="51">
        <f>SUM(I76:I79)</f>
        <v>0</v>
      </c>
      <c r="K76" s="42">
        <f>SUM(I61,I66,I71,I76,B82,C82,D82)</f>
        <v>0</v>
      </c>
      <c r="L76" s="32" t="str">
        <f t="shared" ref="L76:L79" si="17">IF(K76&gt;J$4, "Monthly Authorization Exceeded!","")</f>
        <v/>
      </c>
      <c r="S76" s="7"/>
    </row>
    <row r="77" spans="1:19" ht="17.45" customHeight="1" thickBot="1" x14ac:dyDescent="0.3">
      <c r="A77" s="40" t="str">
        <f>IF($G$5 = "", "",$G$5)</f>
        <v/>
      </c>
      <c r="B77" s="35"/>
      <c r="C77" s="1"/>
      <c r="D77" s="1"/>
      <c r="E77" s="1"/>
      <c r="F77" s="1"/>
      <c r="G77" s="1"/>
      <c r="H77" s="2"/>
      <c r="I77" s="19">
        <f>SUM(B77:H77)</f>
        <v>0</v>
      </c>
      <c r="J77" s="52"/>
      <c r="K77" s="42">
        <f>SUM(I62,I67,I72,I77,B83,C83,D83)</f>
        <v>0</v>
      </c>
      <c r="L77" s="32" t="str">
        <f t="shared" si="17"/>
        <v/>
      </c>
      <c r="S77" s="7"/>
    </row>
    <row r="78" spans="1:19" ht="17.45" customHeight="1" thickBot="1" x14ac:dyDescent="0.3">
      <c r="A78" s="40" t="str">
        <f>IF($G$6 = "", "",$G$6)</f>
        <v/>
      </c>
      <c r="B78" s="35"/>
      <c r="C78" s="1"/>
      <c r="D78" s="1"/>
      <c r="E78" s="1"/>
      <c r="F78" s="1"/>
      <c r="G78" s="1"/>
      <c r="H78" s="2"/>
      <c r="I78" s="19">
        <f>SUM(B78:H78)</f>
        <v>0</v>
      </c>
      <c r="J78" s="52"/>
      <c r="K78" s="42">
        <f>SUM(I63,I68,I73,I78,B84,C84,D84)</f>
        <v>0</v>
      </c>
      <c r="L78" s="32" t="str">
        <f t="shared" si="17"/>
        <v/>
      </c>
      <c r="S78" s="7"/>
    </row>
    <row r="79" spans="1:19" ht="17.45" customHeight="1" thickBot="1" x14ac:dyDescent="0.3">
      <c r="A79" s="40" t="str">
        <f>IF($G$7 = "", "",$G$7)</f>
        <v/>
      </c>
      <c r="B79" s="36"/>
      <c r="C79" s="3"/>
      <c r="D79" s="3"/>
      <c r="E79" s="3"/>
      <c r="F79" s="3"/>
      <c r="G79" s="3"/>
      <c r="H79" s="4"/>
      <c r="I79" s="19">
        <f>SUM(B79:H79)</f>
        <v>0</v>
      </c>
      <c r="J79" s="53"/>
      <c r="K79" s="42">
        <f>SUM(I64,I69,I74,I79,B85,C85,D85)</f>
        <v>0</v>
      </c>
      <c r="L79" s="32" t="str">
        <f t="shared" si="17"/>
        <v/>
      </c>
      <c r="S79" s="7"/>
    </row>
    <row r="80" spans="1:19" ht="17.45" customHeight="1" thickBot="1" x14ac:dyDescent="0.3">
      <c r="A80" s="15"/>
      <c r="B80" s="54">
        <v>46113</v>
      </c>
      <c r="C80" s="55"/>
      <c r="D80" s="55"/>
      <c r="E80" s="55"/>
      <c r="F80" s="55"/>
      <c r="G80" s="55"/>
      <c r="H80" s="55"/>
      <c r="I80" s="20"/>
      <c r="J80" s="20"/>
      <c r="S80" s="7"/>
    </row>
    <row r="81" spans="1:19" ht="17.45" customHeight="1" thickBot="1" x14ac:dyDescent="0.3">
      <c r="A81" s="40"/>
      <c r="B81" s="34">
        <f>B75+7</f>
        <v>29</v>
      </c>
      <c r="C81" s="17">
        <f>B81+1</f>
        <v>30</v>
      </c>
      <c r="D81" s="17">
        <f>C81+1</f>
        <v>31</v>
      </c>
      <c r="E81" s="17">
        <f t="shared" ref="E81:H81" si="18">D81+1</f>
        <v>32</v>
      </c>
      <c r="F81" s="17">
        <f t="shared" si="18"/>
        <v>33</v>
      </c>
      <c r="G81" s="17">
        <f t="shared" si="18"/>
        <v>34</v>
      </c>
      <c r="H81" s="18">
        <f t="shared" si="18"/>
        <v>35</v>
      </c>
      <c r="I81" s="16"/>
      <c r="J81" s="31" t="str">
        <f>IF(J82&gt;D$4,"WWL Exceeded!","")</f>
        <v/>
      </c>
      <c r="S81" s="7"/>
    </row>
    <row r="82" spans="1:19" ht="17.45" customHeight="1" thickBot="1" x14ac:dyDescent="0.3">
      <c r="A82" s="40" t="str">
        <f>IF($G$4 = "", "",$G$4)</f>
        <v/>
      </c>
      <c r="B82" s="35"/>
      <c r="C82" s="1"/>
      <c r="D82" s="1"/>
      <c r="E82" s="1"/>
      <c r="F82" s="1"/>
      <c r="G82" s="1"/>
      <c r="H82" s="2"/>
      <c r="I82" s="19">
        <f>SUM(B82:H82)</f>
        <v>0</v>
      </c>
      <c r="J82" s="51">
        <f>SUM(I82:I85)</f>
        <v>0</v>
      </c>
      <c r="S82" s="7"/>
    </row>
    <row r="83" spans="1:19" ht="17.45" customHeight="1" thickBot="1" x14ac:dyDescent="0.3">
      <c r="A83" s="40" t="str">
        <f>IF($G$5 = "", "",$G$5)</f>
        <v/>
      </c>
      <c r="B83" s="35"/>
      <c r="C83" s="1"/>
      <c r="D83" s="1"/>
      <c r="E83" s="1"/>
      <c r="F83" s="1"/>
      <c r="G83" s="1"/>
      <c r="H83" s="2"/>
      <c r="I83" s="19">
        <f>SUM(B83:H83)</f>
        <v>0</v>
      </c>
      <c r="J83" s="52"/>
      <c r="S83" s="7"/>
    </row>
    <row r="84" spans="1:19" ht="17.45" customHeight="1" thickBot="1" x14ac:dyDescent="0.3">
      <c r="A84" s="40" t="str">
        <f>IF($G$6 = "", "",$G$6)</f>
        <v/>
      </c>
      <c r="B84" s="35"/>
      <c r="C84" s="1"/>
      <c r="D84" s="1"/>
      <c r="E84" s="1"/>
      <c r="F84" s="1"/>
      <c r="G84" s="1"/>
      <c r="H84" s="2"/>
      <c r="I84" s="19">
        <f>SUM(B84:H84)</f>
        <v>0</v>
      </c>
      <c r="J84" s="52"/>
      <c r="S84" s="7"/>
    </row>
    <row r="85" spans="1:19" ht="17.45" customHeight="1" thickBot="1" x14ac:dyDescent="0.3">
      <c r="A85" s="40" t="str">
        <f>IF($G$7 = "", "",$G$7)</f>
        <v/>
      </c>
      <c r="B85" s="36"/>
      <c r="C85" s="3"/>
      <c r="D85" s="3"/>
      <c r="E85" s="3"/>
      <c r="F85" s="3"/>
      <c r="G85" s="3"/>
      <c r="H85" s="4"/>
      <c r="I85" s="19">
        <f>SUM(B85:H85)</f>
        <v>0</v>
      </c>
      <c r="J85" s="53"/>
      <c r="S85" s="7"/>
    </row>
    <row r="86" spans="1:19" ht="17.45" customHeight="1" thickBot="1" x14ac:dyDescent="0.3">
      <c r="A86" s="40"/>
      <c r="B86" s="34">
        <f>B81+7</f>
        <v>36</v>
      </c>
      <c r="C86" s="17">
        <f>B86+1</f>
        <v>37</v>
      </c>
      <c r="D86" s="17">
        <f t="shared" ref="D86:H86" si="19">C86+1</f>
        <v>38</v>
      </c>
      <c r="E86" s="17">
        <f t="shared" si="19"/>
        <v>39</v>
      </c>
      <c r="F86" s="17">
        <f t="shared" si="19"/>
        <v>40</v>
      </c>
      <c r="G86" s="17">
        <f t="shared" si="19"/>
        <v>41</v>
      </c>
      <c r="H86" s="18">
        <f t="shared" si="19"/>
        <v>42</v>
      </c>
      <c r="I86" s="16"/>
      <c r="J86" s="31" t="str">
        <f>IF(J87&gt;D$4,"WWL Exceeded!","")</f>
        <v/>
      </c>
      <c r="S86" s="7"/>
    </row>
    <row r="87" spans="1:19" ht="17.45" customHeight="1" thickBot="1" x14ac:dyDescent="0.3">
      <c r="A87" s="40" t="str">
        <f>IF($G$4 = "", "",$G$4)</f>
        <v/>
      </c>
      <c r="B87" s="35"/>
      <c r="C87" s="1"/>
      <c r="D87" s="1"/>
      <c r="E87" s="1"/>
      <c r="F87" s="1"/>
      <c r="G87" s="1"/>
      <c r="H87" s="2"/>
      <c r="I87" s="19">
        <f>SUM(B87:H87)</f>
        <v>0</v>
      </c>
      <c r="J87" s="51">
        <f>SUM(I87:I90)</f>
        <v>0</v>
      </c>
      <c r="S87" s="7"/>
    </row>
    <row r="88" spans="1:19" ht="17.45" customHeight="1" thickBot="1" x14ac:dyDescent="0.3">
      <c r="A88" s="40" t="str">
        <f>IF($G$5 = "", "",$G$5)</f>
        <v/>
      </c>
      <c r="B88" s="35"/>
      <c r="C88" s="1"/>
      <c r="D88" s="1"/>
      <c r="E88" s="1"/>
      <c r="F88" s="1"/>
      <c r="G88" s="1"/>
      <c r="H88" s="2"/>
      <c r="I88" s="19">
        <f>SUM(B88:H88)</f>
        <v>0</v>
      </c>
      <c r="J88" s="52"/>
      <c r="S88" s="7"/>
    </row>
    <row r="89" spans="1:19" ht="17.45" customHeight="1" thickBot="1" x14ac:dyDescent="0.3">
      <c r="A89" s="40" t="str">
        <f>IF($G$6 = "", "",$G$6)</f>
        <v/>
      </c>
      <c r="B89" s="35"/>
      <c r="C89" s="1"/>
      <c r="D89" s="1"/>
      <c r="E89" s="1"/>
      <c r="F89" s="1"/>
      <c r="G89" s="1"/>
      <c r="H89" s="2"/>
      <c r="I89" s="19">
        <f>SUM(B89:H89)</f>
        <v>0</v>
      </c>
      <c r="J89" s="52"/>
      <c r="S89" s="7"/>
    </row>
    <row r="90" spans="1:19" ht="17.45" customHeight="1" thickBot="1" x14ac:dyDescent="0.3">
      <c r="A90" s="40" t="str">
        <f>IF($G$7 = "", "",$G$7)</f>
        <v/>
      </c>
      <c r="B90" s="36"/>
      <c r="C90" s="3"/>
      <c r="D90" s="3"/>
      <c r="E90" s="3"/>
      <c r="F90" s="3"/>
      <c r="G90" s="3"/>
      <c r="H90" s="4"/>
      <c r="I90" s="19">
        <f>SUM(B90:H90)</f>
        <v>0</v>
      </c>
      <c r="J90" s="53"/>
      <c r="S90" s="7"/>
    </row>
    <row r="91" spans="1:19" ht="17.45" customHeight="1" thickBot="1" x14ac:dyDescent="0.3">
      <c r="A91" s="40"/>
      <c r="B91" s="34">
        <f>B86+7</f>
        <v>43</v>
      </c>
      <c r="C91" s="17">
        <f>B91+1</f>
        <v>44</v>
      </c>
      <c r="D91" s="17">
        <f t="shared" ref="D91:H91" si="20">C91+1</f>
        <v>45</v>
      </c>
      <c r="E91" s="17">
        <f t="shared" si="20"/>
        <v>46</v>
      </c>
      <c r="F91" s="17">
        <f t="shared" si="20"/>
        <v>47</v>
      </c>
      <c r="G91" s="17">
        <f t="shared" si="20"/>
        <v>48</v>
      </c>
      <c r="H91" s="18">
        <f t="shared" si="20"/>
        <v>49</v>
      </c>
      <c r="I91" s="16"/>
      <c r="J91" s="31" t="str">
        <f>IF(J92&gt;D$4,"WWL Exceeded!","")</f>
        <v/>
      </c>
      <c r="S91" s="7"/>
    </row>
    <row r="92" spans="1:19" ht="17.45" customHeight="1" thickBot="1" x14ac:dyDescent="0.3">
      <c r="A92" s="40" t="str">
        <f>IF($G$4 = "", "",$G$4)</f>
        <v/>
      </c>
      <c r="B92" s="35"/>
      <c r="C92" s="1"/>
      <c r="D92" s="1"/>
      <c r="E92" s="1"/>
      <c r="F92" s="1"/>
      <c r="G92" s="1"/>
      <c r="H92" s="2"/>
      <c r="I92" s="19">
        <f>SUM(B92:H92)</f>
        <v>0</v>
      </c>
      <c r="J92" s="51">
        <f>SUM(I92:I95)</f>
        <v>0</v>
      </c>
      <c r="S92" s="7"/>
    </row>
    <row r="93" spans="1:19" ht="17.45" customHeight="1" thickBot="1" x14ac:dyDescent="0.3">
      <c r="A93" s="40" t="str">
        <f>IF($G$5 = "", "",$G$5)</f>
        <v/>
      </c>
      <c r="B93" s="35"/>
      <c r="C93" s="1"/>
      <c r="D93" s="1"/>
      <c r="E93" s="1"/>
      <c r="F93" s="1"/>
      <c r="G93" s="1"/>
      <c r="H93" s="2"/>
      <c r="I93" s="19">
        <f>SUM(B93:H93)</f>
        <v>0</v>
      </c>
      <c r="J93" s="52"/>
      <c r="S93" s="7"/>
    </row>
    <row r="94" spans="1:19" ht="17.45" customHeight="1" thickBot="1" x14ac:dyDescent="0.3">
      <c r="A94" s="40" t="str">
        <f>IF($G$6 = "", "",$G$6)</f>
        <v/>
      </c>
      <c r="B94" s="35"/>
      <c r="C94" s="1"/>
      <c r="D94" s="1"/>
      <c r="E94" s="1"/>
      <c r="F94" s="1"/>
      <c r="G94" s="1"/>
      <c r="H94" s="2"/>
      <c r="I94" s="19">
        <f>SUM(B94:H94)</f>
        <v>0</v>
      </c>
      <c r="J94" s="52"/>
      <c r="S94" s="7"/>
    </row>
    <row r="95" spans="1:19" ht="17.45" customHeight="1" thickBot="1" x14ac:dyDescent="0.3">
      <c r="A95" s="40" t="str">
        <f>IF($G$7 = "", "",$G$7)</f>
        <v/>
      </c>
      <c r="B95" s="36"/>
      <c r="C95" s="3"/>
      <c r="D95" s="3"/>
      <c r="E95" s="3"/>
      <c r="F95" s="3"/>
      <c r="G95" s="3"/>
      <c r="H95" s="4"/>
      <c r="I95" s="19">
        <f>SUM(B95:H95)</f>
        <v>0</v>
      </c>
      <c r="J95" s="53"/>
      <c r="S95" s="7"/>
    </row>
    <row r="96" spans="1:19" ht="17.45" customHeight="1" thickBot="1" x14ac:dyDescent="0.3">
      <c r="A96" s="40"/>
      <c r="B96" s="34">
        <f>B91+7</f>
        <v>50</v>
      </c>
      <c r="C96" s="17">
        <f>B96+1</f>
        <v>51</v>
      </c>
      <c r="D96" s="17">
        <f t="shared" ref="D96:H96" si="21">C96+1</f>
        <v>52</v>
      </c>
      <c r="E96" s="17">
        <f t="shared" si="21"/>
        <v>53</v>
      </c>
      <c r="F96" s="17">
        <f t="shared" si="21"/>
        <v>54</v>
      </c>
      <c r="G96" s="17">
        <f t="shared" si="21"/>
        <v>55</v>
      </c>
      <c r="H96" s="18">
        <f t="shared" si="21"/>
        <v>56</v>
      </c>
      <c r="I96" s="16"/>
      <c r="J96" s="31" t="str">
        <f>IF(J97&gt;D$4,"WWL Exceeded!","")</f>
        <v/>
      </c>
      <c r="S96" s="7"/>
    </row>
    <row r="97" spans="1:19" ht="17.45" customHeight="1" thickBot="1" x14ac:dyDescent="0.3">
      <c r="A97" s="40" t="str">
        <f>IF($G$4 = "", "",$G$4)</f>
        <v/>
      </c>
      <c r="B97" s="35"/>
      <c r="C97" s="1"/>
      <c r="D97" s="1"/>
      <c r="E97" s="1"/>
      <c r="F97" s="1"/>
      <c r="G97" s="1"/>
      <c r="H97" s="2"/>
      <c r="I97" s="19">
        <f>SUM(B97:H97)</f>
        <v>0</v>
      </c>
      <c r="J97" s="51">
        <f>SUM(I97:I100)</f>
        <v>0</v>
      </c>
      <c r="K97" s="41"/>
      <c r="S97" s="7"/>
    </row>
    <row r="98" spans="1:19" ht="17.45" customHeight="1" thickBot="1" x14ac:dyDescent="0.3">
      <c r="A98" s="40" t="str">
        <f>IF($G$5 = "", "",$G$5)</f>
        <v/>
      </c>
      <c r="B98" s="35"/>
      <c r="C98" s="1"/>
      <c r="D98" s="1"/>
      <c r="E98" s="1"/>
      <c r="F98" s="1"/>
      <c r="G98" s="1"/>
      <c r="H98" s="2"/>
      <c r="I98" s="19">
        <f>SUM(B98:H98)</f>
        <v>0</v>
      </c>
      <c r="J98" s="52"/>
      <c r="K98" s="41"/>
      <c r="S98" s="7"/>
    </row>
    <row r="99" spans="1:19" ht="17.45" customHeight="1" thickBot="1" x14ac:dyDescent="0.3">
      <c r="A99" s="40" t="str">
        <f>IF($G$6 = "", "",$G$6)</f>
        <v/>
      </c>
      <c r="B99" s="35"/>
      <c r="C99" s="1"/>
      <c r="D99" s="1"/>
      <c r="E99" s="1"/>
      <c r="F99" s="1"/>
      <c r="G99" s="1"/>
      <c r="H99" s="2"/>
      <c r="I99" s="19">
        <f>SUM(B99:H99)</f>
        <v>0</v>
      </c>
      <c r="J99" s="52"/>
      <c r="K99" s="41"/>
      <c r="S99" s="7"/>
    </row>
    <row r="100" spans="1:19" ht="17.45" customHeight="1" thickBot="1" x14ac:dyDescent="0.3">
      <c r="A100" s="40" t="str">
        <f>IF($G$7 = "", "",$G$7)</f>
        <v/>
      </c>
      <c r="B100" s="36"/>
      <c r="C100" s="3"/>
      <c r="D100" s="3"/>
      <c r="E100" s="3"/>
      <c r="F100" s="3"/>
      <c r="G100" s="3"/>
      <c r="H100" s="4"/>
      <c r="I100" s="19">
        <f>SUM(B100:H100)</f>
        <v>0</v>
      </c>
      <c r="J100" s="53"/>
      <c r="K100" s="41"/>
      <c r="S100" s="7"/>
    </row>
    <row r="101" spans="1:19" ht="17.45" customHeight="1" thickBot="1" x14ac:dyDescent="0.3">
      <c r="A101" s="15"/>
      <c r="B101" s="54">
        <v>46143</v>
      </c>
      <c r="C101" s="55"/>
      <c r="D101" s="55"/>
      <c r="E101" s="55"/>
      <c r="F101" s="55"/>
      <c r="G101" s="55"/>
      <c r="H101" s="55"/>
      <c r="I101" s="20"/>
      <c r="J101" s="20"/>
      <c r="S101" s="7"/>
    </row>
    <row r="102" spans="1:19" ht="17.45" customHeight="1" thickBot="1" x14ac:dyDescent="0.3">
      <c r="A102" s="40"/>
      <c r="B102" s="34">
        <f>B96+7</f>
        <v>57</v>
      </c>
      <c r="C102" s="17">
        <f>B102+1</f>
        <v>58</v>
      </c>
      <c r="D102" s="17">
        <f t="shared" ref="D102:H102" si="22">C102+1</f>
        <v>59</v>
      </c>
      <c r="E102" s="17">
        <f t="shared" si="22"/>
        <v>60</v>
      </c>
      <c r="F102" s="77">
        <v>30</v>
      </c>
      <c r="G102" s="17">
        <v>1</v>
      </c>
      <c r="H102" s="18">
        <f t="shared" si="22"/>
        <v>2</v>
      </c>
      <c r="I102" s="16"/>
      <c r="J102" s="31" t="str">
        <f>IF(J103&gt;D$4,"WWL Exceeded!","")</f>
        <v/>
      </c>
      <c r="S102" s="7"/>
    </row>
    <row r="103" spans="1:19" ht="17.45" customHeight="1" thickBot="1" x14ac:dyDescent="0.3">
      <c r="A103" s="40" t="str">
        <f>IF($G$4 = "", "",$G$4)</f>
        <v/>
      </c>
      <c r="B103" s="35"/>
      <c r="C103" s="1"/>
      <c r="D103" s="1"/>
      <c r="E103" s="1"/>
      <c r="F103" s="1"/>
      <c r="G103" s="1"/>
      <c r="H103" s="2"/>
      <c r="I103" s="19">
        <f>SUM(B103:H103)</f>
        <v>0</v>
      </c>
      <c r="J103" s="51">
        <f>SUM(I103:I106)</f>
        <v>0</v>
      </c>
      <c r="K103" s="42">
        <f>SUM(E82,F82,G82,H82,I87,I92,I97,B103,C103,D103,E103)</f>
        <v>0</v>
      </c>
      <c r="L103" s="32" t="str">
        <f t="shared" ref="L103:L106" si="23">IF(K103&gt;J$4, "Monthly Authorization Exceeded!","")</f>
        <v/>
      </c>
      <c r="S103" s="7"/>
    </row>
    <row r="104" spans="1:19" ht="17.45" customHeight="1" thickBot="1" x14ac:dyDescent="0.3">
      <c r="A104" s="40" t="str">
        <f>IF($G$5 = "", "",$G$5)</f>
        <v/>
      </c>
      <c r="B104" s="35"/>
      <c r="C104" s="1"/>
      <c r="D104" s="1"/>
      <c r="E104" s="1"/>
      <c r="F104" s="1"/>
      <c r="G104" s="1"/>
      <c r="H104" s="2"/>
      <c r="I104" s="19">
        <f>SUM(B104:H104)</f>
        <v>0</v>
      </c>
      <c r="J104" s="52"/>
      <c r="K104" s="42">
        <f>SUM(E83,F83,G83,H83,I88,I93,I98,B104,C104,D104,E104)</f>
        <v>0</v>
      </c>
      <c r="L104" s="32" t="str">
        <f t="shared" si="23"/>
        <v/>
      </c>
      <c r="S104" s="7"/>
    </row>
    <row r="105" spans="1:19" ht="17.45" customHeight="1" thickBot="1" x14ac:dyDescent="0.3">
      <c r="A105" s="40" t="str">
        <f>IF($G$6 = "", "",$G$6)</f>
        <v/>
      </c>
      <c r="B105" s="35"/>
      <c r="C105" s="1"/>
      <c r="D105" s="1"/>
      <c r="E105" s="1"/>
      <c r="F105" s="1"/>
      <c r="G105" s="1"/>
      <c r="H105" s="2"/>
      <c r="I105" s="19">
        <f>SUM(B105:H105)</f>
        <v>0</v>
      </c>
      <c r="J105" s="52"/>
      <c r="K105" s="42">
        <f>SUM(E84,F84,G84,H84,I89,I94,I99,B105,C105,D105,E105)</f>
        <v>0</v>
      </c>
      <c r="L105" s="32" t="str">
        <f t="shared" si="23"/>
        <v/>
      </c>
      <c r="S105" s="7"/>
    </row>
    <row r="106" spans="1:19" ht="17.45" customHeight="1" thickBot="1" x14ac:dyDescent="0.3">
      <c r="A106" s="40" t="str">
        <f>IF($G$7 = "", "",$G$7)</f>
        <v/>
      </c>
      <c r="B106" s="36"/>
      <c r="C106" s="3"/>
      <c r="D106" s="3"/>
      <c r="E106" s="3"/>
      <c r="F106" s="3"/>
      <c r="G106" s="3"/>
      <c r="H106" s="4"/>
      <c r="I106" s="19">
        <f>SUM(B106:H106)</f>
        <v>0</v>
      </c>
      <c r="J106" s="53"/>
      <c r="K106" s="42">
        <f>SUM(E85,F85,G85,H85,I90,I95,I100,B106,C106,D106,E106)</f>
        <v>0</v>
      </c>
      <c r="L106" s="32" t="str">
        <f t="shared" si="23"/>
        <v/>
      </c>
      <c r="S106" s="7"/>
    </row>
    <row r="107" spans="1:19" ht="17.45" customHeight="1" thickBot="1" x14ac:dyDescent="0.3">
      <c r="A107" s="40"/>
      <c r="B107" s="34">
        <v>3</v>
      </c>
      <c r="C107" s="17">
        <f>B107+1</f>
        <v>4</v>
      </c>
      <c r="D107" s="17">
        <f t="shared" ref="D107:H107" si="24">C107+1</f>
        <v>5</v>
      </c>
      <c r="E107" s="17">
        <f t="shared" si="24"/>
        <v>6</v>
      </c>
      <c r="F107" s="17">
        <f t="shared" si="24"/>
        <v>7</v>
      </c>
      <c r="G107" s="17">
        <f t="shared" si="24"/>
        <v>8</v>
      </c>
      <c r="H107" s="18">
        <f t="shared" si="24"/>
        <v>9</v>
      </c>
      <c r="I107" s="16"/>
      <c r="J107" s="31" t="str">
        <f>IF(J108&gt;D$4,"WWL Exceeded!","")</f>
        <v/>
      </c>
      <c r="S107" s="7"/>
    </row>
    <row r="108" spans="1:19" ht="17.45" customHeight="1" thickBot="1" x14ac:dyDescent="0.3">
      <c r="A108" s="40" t="str">
        <f>IF($G$4 = "", "",$G$4)</f>
        <v/>
      </c>
      <c r="B108" s="35"/>
      <c r="C108" s="1"/>
      <c r="D108" s="1"/>
      <c r="E108" s="1"/>
      <c r="F108" s="1"/>
      <c r="G108" s="1"/>
      <c r="H108" s="2"/>
      <c r="I108" s="19">
        <f>SUM(B108:H108)</f>
        <v>0</v>
      </c>
      <c r="J108" s="51">
        <f>SUM(I108:I111)</f>
        <v>0</v>
      </c>
      <c r="S108" s="7"/>
    </row>
    <row r="109" spans="1:19" ht="17.45" customHeight="1" thickBot="1" x14ac:dyDescent="0.3">
      <c r="A109" s="40" t="str">
        <f>IF($G$5 = "", "",$G$5)</f>
        <v/>
      </c>
      <c r="B109" s="35"/>
      <c r="C109" s="1"/>
      <c r="D109" s="1"/>
      <c r="E109" s="1"/>
      <c r="F109" s="1"/>
      <c r="G109" s="1"/>
      <c r="H109" s="2"/>
      <c r="I109" s="19">
        <f>SUM(B109:H109)</f>
        <v>0</v>
      </c>
      <c r="J109" s="52"/>
      <c r="S109" s="7"/>
    </row>
    <row r="110" spans="1:19" ht="17.45" customHeight="1" thickBot="1" x14ac:dyDescent="0.3">
      <c r="A110" s="40" t="str">
        <f>IF($G$6 = "", "",$G$6)</f>
        <v/>
      </c>
      <c r="B110" s="35"/>
      <c r="C110" s="1"/>
      <c r="D110" s="1"/>
      <c r="E110" s="1"/>
      <c r="F110" s="1"/>
      <c r="G110" s="1"/>
      <c r="H110" s="2"/>
      <c r="I110" s="19">
        <f>SUM(B110:H110)</f>
        <v>0</v>
      </c>
      <c r="J110" s="52"/>
      <c r="S110" s="7"/>
    </row>
    <row r="111" spans="1:19" ht="17.45" customHeight="1" thickBot="1" x14ac:dyDescent="0.3">
      <c r="A111" s="40" t="str">
        <f>IF($G$7 = "", "",$G$7)</f>
        <v/>
      </c>
      <c r="B111" s="36"/>
      <c r="C111" s="3"/>
      <c r="D111" s="3"/>
      <c r="E111" s="3"/>
      <c r="F111" s="3"/>
      <c r="G111" s="3"/>
      <c r="H111" s="4"/>
      <c r="I111" s="19">
        <f>SUM(B111:H111)</f>
        <v>0</v>
      </c>
      <c r="J111" s="53"/>
      <c r="S111" s="7"/>
    </row>
    <row r="112" spans="1:19" ht="17.45" customHeight="1" thickBot="1" x14ac:dyDescent="0.3">
      <c r="A112" s="40"/>
      <c r="B112" s="34">
        <f>B107+7</f>
        <v>10</v>
      </c>
      <c r="C112" s="17">
        <f>B112+1</f>
        <v>11</v>
      </c>
      <c r="D112" s="17">
        <f t="shared" ref="D112:H112" si="25">C112+1</f>
        <v>12</v>
      </c>
      <c r="E112" s="17">
        <f t="shared" si="25"/>
        <v>13</v>
      </c>
      <c r="F112" s="17">
        <f t="shared" si="25"/>
        <v>14</v>
      </c>
      <c r="G112" s="17">
        <f t="shared" si="25"/>
        <v>15</v>
      </c>
      <c r="H112" s="18">
        <f t="shared" si="25"/>
        <v>16</v>
      </c>
      <c r="I112" s="16"/>
      <c r="J112" s="31" t="str">
        <f>IF(J113&gt;D$4,"WWL Exceeded!","")</f>
        <v/>
      </c>
      <c r="S112" s="7"/>
    </row>
    <row r="113" spans="1:19" ht="17.45" customHeight="1" thickBot="1" x14ac:dyDescent="0.3">
      <c r="A113" s="40" t="str">
        <f>IF($G$4 = "", "",$G$4)</f>
        <v/>
      </c>
      <c r="B113" s="35"/>
      <c r="C113" s="1"/>
      <c r="D113" s="1"/>
      <c r="E113" s="1"/>
      <c r="F113" s="1"/>
      <c r="G113" s="1"/>
      <c r="H113" s="2"/>
      <c r="I113" s="19">
        <f>SUM(B113:H113)</f>
        <v>0</v>
      </c>
      <c r="J113" s="51">
        <f>SUM(I113:I116)</f>
        <v>0</v>
      </c>
      <c r="S113" s="7"/>
    </row>
    <row r="114" spans="1:19" ht="17.45" customHeight="1" thickBot="1" x14ac:dyDescent="0.3">
      <c r="A114" s="40" t="str">
        <f>IF($G$5 = "", "",$G$5)</f>
        <v/>
      </c>
      <c r="B114" s="35"/>
      <c r="C114" s="1"/>
      <c r="D114" s="1"/>
      <c r="E114" s="1"/>
      <c r="F114" s="1"/>
      <c r="G114" s="1"/>
      <c r="H114" s="2"/>
      <c r="I114" s="19">
        <f>SUM(B114:H114)</f>
        <v>0</v>
      </c>
      <c r="J114" s="52"/>
      <c r="S114" s="7"/>
    </row>
    <row r="115" spans="1:19" ht="17.45" customHeight="1" thickBot="1" x14ac:dyDescent="0.3">
      <c r="A115" s="40" t="str">
        <f>IF($G$6 = "", "",$G$6)</f>
        <v/>
      </c>
      <c r="B115" s="35"/>
      <c r="C115" s="1"/>
      <c r="D115" s="1"/>
      <c r="E115" s="1"/>
      <c r="F115" s="1"/>
      <c r="G115" s="1"/>
      <c r="H115" s="2"/>
      <c r="I115" s="19">
        <f>SUM(B115:H115)</f>
        <v>0</v>
      </c>
      <c r="J115" s="52"/>
      <c r="S115" s="7"/>
    </row>
    <row r="116" spans="1:19" ht="17.45" customHeight="1" thickBot="1" x14ac:dyDescent="0.3">
      <c r="A116" s="40" t="str">
        <f>IF($G$7 = "", "",$G$7)</f>
        <v/>
      </c>
      <c r="B116" s="36"/>
      <c r="C116" s="3"/>
      <c r="D116" s="3"/>
      <c r="E116" s="3"/>
      <c r="F116" s="3"/>
      <c r="G116" s="3"/>
      <c r="H116" s="4"/>
      <c r="I116" s="19">
        <f>SUM(B116:H116)</f>
        <v>0</v>
      </c>
      <c r="J116" s="53"/>
      <c r="S116" s="7"/>
    </row>
    <row r="117" spans="1:19" ht="17.45" customHeight="1" thickBot="1" x14ac:dyDescent="0.3">
      <c r="A117" s="40"/>
      <c r="B117" s="34">
        <f>B112+7</f>
        <v>17</v>
      </c>
      <c r="C117" s="17">
        <f>B117+1</f>
        <v>18</v>
      </c>
      <c r="D117" s="17">
        <f t="shared" ref="D117:H117" si="26">C117+1</f>
        <v>19</v>
      </c>
      <c r="E117" s="17">
        <f t="shared" si="26"/>
        <v>20</v>
      </c>
      <c r="F117" s="17">
        <f t="shared" si="26"/>
        <v>21</v>
      </c>
      <c r="G117" s="17">
        <f t="shared" si="26"/>
        <v>22</v>
      </c>
      <c r="H117" s="18">
        <f t="shared" si="26"/>
        <v>23</v>
      </c>
      <c r="I117" s="16"/>
      <c r="J117" s="31" t="str">
        <f>IF(J118&gt;D$4,"WWL Exceeded!","")</f>
        <v/>
      </c>
      <c r="S117" s="7"/>
    </row>
    <row r="118" spans="1:19" ht="17.45" customHeight="1" thickBot="1" x14ac:dyDescent="0.3">
      <c r="A118" s="40" t="str">
        <f>IF($G$4 = "", "",$G$4)</f>
        <v/>
      </c>
      <c r="B118" s="35"/>
      <c r="C118" s="1"/>
      <c r="D118" s="1"/>
      <c r="E118" s="1"/>
      <c r="F118" s="1"/>
      <c r="G118" s="1"/>
      <c r="H118" s="2"/>
      <c r="I118" s="19">
        <f>SUM(B118:H118)</f>
        <v>0</v>
      </c>
      <c r="J118" s="51">
        <f>SUM(I118:I121)</f>
        <v>0</v>
      </c>
      <c r="K118" s="32"/>
      <c r="S118" s="7"/>
    </row>
    <row r="119" spans="1:19" ht="17.45" customHeight="1" thickBot="1" x14ac:dyDescent="0.3">
      <c r="A119" s="40" t="str">
        <f>IF($G$5 = "", "",$G$5)</f>
        <v/>
      </c>
      <c r="B119" s="35"/>
      <c r="C119" s="1"/>
      <c r="D119" s="1"/>
      <c r="E119" s="1"/>
      <c r="F119" s="1"/>
      <c r="G119" s="1"/>
      <c r="H119" s="2"/>
      <c r="I119" s="19">
        <f>SUM(B119:H119)</f>
        <v>0</v>
      </c>
      <c r="J119" s="52"/>
      <c r="K119" s="32"/>
      <c r="S119" s="7"/>
    </row>
    <row r="120" spans="1:19" ht="17.45" customHeight="1" thickBot="1" x14ac:dyDescent="0.3">
      <c r="A120" s="40" t="str">
        <f>IF($G$6 = "", "",$G$6)</f>
        <v/>
      </c>
      <c r="B120" s="35"/>
      <c r="C120" s="1"/>
      <c r="D120" s="1"/>
      <c r="E120" s="1"/>
      <c r="F120" s="1"/>
      <c r="G120" s="1"/>
      <c r="H120" s="2"/>
      <c r="I120" s="19">
        <f>SUM(B120:H120)</f>
        <v>0</v>
      </c>
      <c r="J120" s="52"/>
      <c r="K120" s="32"/>
      <c r="S120" s="7"/>
    </row>
    <row r="121" spans="1:19" ht="17.45" customHeight="1" thickBot="1" x14ac:dyDescent="0.3">
      <c r="A121" s="40" t="str">
        <f>IF($G$7 = "", "",$G$7)</f>
        <v/>
      </c>
      <c r="B121" s="36"/>
      <c r="C121" s="3"/>
      <c r="D121" s="3"/>
      <c r="E121" s="3"/>
      <c r="F121" s="3"/>
      <c r="G121" s="3"/>
      <c r="H121" s="4"/>
      <c r="I121" s="19">
        <f>SUM(B121:H121)</f>
        <v>0</v>
      </c>
      <c r="J121" s="53"/>
      <c r="K121" s="32"/>
      <c r="S121" s="7"/>
    </row>
    <row r="122" spans="1:19" ht="17.45" customHeight="1" thickBot="1" x14ac:dyDescent="0.3">
      <c r="A122" s="40"/>
      <c r="B122" s="34">
        <f>B117+7</f>
        <v>24</v>
      </c>
      <c r="C122" s="17">
        <f>B122+1</f>
        <v>25</v>
      </c>
      <c r="D122" s="17">
        <f t="shared" ref="D122:H122" si="27">C122+1</f>
        <v>26</v>
      </c>
      <c r="E122" s="17">
        <f t="shared" si="27"/>
        <v>27</v>
      </c>
      <c r="F122" s="17">
        <f t="shared" si="27"/>
        <v>28</v>
      </c>
      <c r="G122" s="17">
        <f t="shared" si="27"/>
        <v>29</v>
      </c>
      <c r="H122" s="18">
        <f t="shared" si="27"/>
        <v>30</v>
      </c>
      <c r="I122" s="16"/>
      <c r="J122" s="31" t="str">
        <f>IF(J123&gt;D$4,"WWL Exceeded!","")</f>
        <v/>
      </c>
      <c r="S122" s="7"/>
    </row>
    <row r="123" spans="1:19" ht="17.45" customHeight="1" thickBot="1" x14ac:dyDescent="0.3">
      <c r="A123" s="40" t="str">
        <f>IF($G$4 = "", "",$G$4)</f>
        <v/>
      </c>
      <c r="B123" s="35"/>
      <c r="C123" s="1"/>
      <c r="D123" s="1"/>
      <c r="E123" s="1"/>
      <c r="F123" s="1"/>
      <c r="G123" s="1"/>
      <c r="H123" s="2"/>
      <c r="I123" s="19">
        <f>SUM(B123:H123)</f>
        <v>0</v>
      </c>
      <c r="J123" s="51">
        <f>SUM(I123:I126)</f>
        <v>0</v>
      </c>
      <c r="K123" s="42">
        <f>SUM(F103,G103,H103,I108,I113,I118,I123,B129)</f>
        <v>0</v>
      </c>
      <c r="L123" s="32" t="str">
        <f t="shared" ref="L123:L126" si="28">IF(K123&gt;J$4, "Monthly Authorization Exceeded!","")</f>
        <v/>
      </c>
      <c r="S123" s="7"/>
    </row>
    <row r="124" spans="1:19" ht="17.45" customHeight="1" thickBot="1" x14ac:dyDescent="0.3">
      <c r="A124" s="40" t="str">
        <f>IF($G$5 = "", "",$G$5)</f>
        <v/>
      </c>
      <c r="B124" s="35"/>
      <c r="C124" s="1"/>
      <c r="D124" s="1"/>
      <c r="E124" s="1"/>
      <c r="F124" s="1"/>
      <c r="G124" s="1"/>
      <c r="H124" s="2"/>
      <c r="I124" s="19">
        <f>SUM(B124:H124)</f>
        <v>0</v>
      </c>
      <c r="J124" s="52"/>
      <c r="K124" s="42">
        <f>SUM(F104,G104,H104,I109,I114,I119,I124,B130)</f>
        <v>0</v>
      </c>
      <c r="L124" s="32" t="str">
        <f t="shared" si="28"/>
        <v/>
      </c>
      <c r="S124" s="7"/>
    </row>
    <row r="125" spans="1:19" ht="17.45" customHeight="1" thickBot="1" x14ac:dyDescent="0.3">
      <c r="A125" s="40" t="str">
        <f>IF($G$6 = "", "",$G$6)</f>
        <v/>
      </c>
      <c r="B125" s="35"/>
      <c r="C125" s="1"/>
      <c r="D125" s="1"/>
      <c r="E125" s="1"/>
      <c r="F125" s="1"/>
      <c r="G125" s="1"/>
      <c r="H125" s="2"/>
      <c r="I125" s="19">
        <f>SUM(B125:H125)</f>
        <v>0</v>
      </c>
      <c r="J125" s="52"/>
      <c r="K125" s="42">
        <f>SUM(F105,G105,H105,I110,I115,I120,I125,B131)</f>
        <v>0</v>
      </c>
      <c r="L125" s="32" t="str">
        <f t="shared" si="28"/>
        <v/>
      </c>
      <c r="S125" s="7"/>
    </row>
    <row r="126" spans="1:19" ht="17.45" customHeight="1" thickBot="1" x14ac:dyDescent="0.3">
      <c r="A126" s="40" t="str">
        <f>IF($G$7 = "", "",$G$7)</f>
        <v/>
      </c>
      <c r="B126" s="36"/>
      <c r="C126" s="3"/>
      <c r="D126" s="3"/>
      <c r="E126" s="3"/>
      <c r="F126" s="3"/>
      <c r="G126" s="3"/>
      <c r="H126" s="4"/>
      <c r="I126" s="19">
        <f>SUM(B126:H126)</f>
        <v>0</v>
      </c>
      <c r="J126" s="53"/>
      <c r="K126" s="42">
        <f>SUM(F106,G106,H106,I111,I116,I121,I126,B126)</f>
        <v>0</v>
      </c>
      <c r="L126" s="32" t="str">
        <f t="shared" si="28"/>
        <v/>
      </c>
      <c r="S126" s="7"/>
    </row>
    <row r="127" spans="1:19" ht="17.45" customHeight="1" thickBot="1" x14ac:dyDescent="0.3">
      <c r="A127" s="5"/>
      <c r="B127" s="54">
        <v>46174</v>
      </c>
      <c r="C127" s="54"/>
      <c r="D127" s="54"/>
      <c r="E127" s="54"/>
      <c r="F127" s="54"/>
      <c r="G127" s="54"/>
      <c r="H127" s="56"/>
      <c r="I127" s="20"/>
      <c r="J127" s="31" t="str">
        <f>IF(J129&gt;D$4,"WWL Exceeded!","")</f>
        <v/>
      </c>
      <c r="S127" s="7"/>
    </row>
    <row r="128" spans="1:19" ht="17.45" customHeight="1" thickBot="1" x14ac:dyDescent="0.3">
      <c r="A128" s="40"/>
      <c r="B128" s="34">
        <f>B122+7</f>
        <v>31</v>
      </c>
      <c r="C128" s="17">
        <f>B128+1</f>
        <v>32</v>
      </c>
      <c r="D128" s="17">
        <f t="shared" ref="D128:H128" si="29">C128+1</f>
        <v>33</v>
      </c>
      <c r="E128" s="17">
        <f t="shared" si="29"/>
        <v>34</v>
      </c>
      <c r="F128" s="17">
        <f t="shared" si="29"/>
        <v>35</v>
      </c>
      <c r="G128" s="17">
        <f t="shared" si="29"/>
        <v>36</v>
      </c>
      <c r="H128" s="18">
        <f t="shared" si="29"/>
        <v>37</v>
      </c>
      <c r="I128" s="16"/>
      <c r="J128" s="37"/>
      <c r="S128" s="7"/>
    </row>
    <row r="129" spans="1:19" ht="17.45" customHeight="1" thickBot="1" x14ac:dyDescent="0.3">
      <c r="A129" s="40" t="str">
        <f>IF($G$4 = "", "",$G$4)</f>
        <v/>
      </c>
      <c r="B129" s="35"/>
      <c r="C129" s="1"/>
      <c r="D129" s="1"/>
      <c r="E129" s="1"/>
      <c r="F129" s="1"/>
      <c r="G129" s="1"/>
      <c r="H129" s="2"/>
      <c r="I129" s="19">
        <f>SUM(B129:H129)</f>
        <v>0</v>
      </c>
      <c r="J129" s="51">
        <f>SUM(I129:I132)</f>
        <v>0</v>
      </c>
      <c r="S129" s="7"/>
    </row>
    <row r="130" spans="1:19" ht="17.45" customHeight="1" thickBot="1" x14ac:dyDescent="0.3">
      <c r="A130" s="40" t="str">
        <f>IF($G$5 = "", "",$G$5)</f>
        <v/>
      </c>
      <c r="B130" s="35"/>
      <c r="C130" s="1"/>
      <c r="D130" s="1"/>
      <c r="E130" s="1"/>
      <c r="F130" s="1"/>
      <c r="G130" s="1"/>
      <c r="H130" s="2"/>
      <c r="I130" s="19">
        <f>SUM(B130:H130)</f>
        <v>0</v>
      </c>
      <c r="J130" s="52"/>
      <c r="S130" s="7"/>
    </row>
    <row r="131" spans="1:19" ht="17.45" customHeight="1" thickBot="1" x14ac:dyDescent="0.3">
      <c r="A131" s="40" t="str">
        <f>IF($G$6 = "", "",$G$6)</f>
        <v/>
      </c>
      <c r="B131" s="35"/>
      <c r="C131" s="1"/>
      <c r="D131" s="1"/>
      <c r="E131" s="1"/>
      <c r="F131" s="1"/>
      <c r="G131" s="1"/>
      <c r="H131" s="2"/>
      <c r="I131" s="19">
        <f>SUM(B131:H131)</f>
        <v>0</v>
      </c>
      <c r="J131" s="52"/>
      <c r="S131" s="7"/>
    </row>
    <row r="132" spans="1:19" ht="17.45" customHeight="1" thickBot="1" x14ac:dyDescent="0.3">
      <c r="A132" s="40" t="str">
        <f>IF($G$7 = "", "",$G$7)</f>
        <v/>
      </c>
      <c r="B132" s="36"/>
      <c r="C132" s="3"/>
      <c r="D132" s="3"/>
      <c r="E132" s="3"/>
      <c r="F132" s="3"/>
      <c r="G132" s="3"/>
      <c r="H132" s="4"/>
      <c r="I132" s="19">
        <f>SUM(B132:H132)</f>
        <v>0</v>
      </c>
      <c r="J132" s="53"/>
      <c r="S132" s="7"/>
    </row>
    <row r="133" spans="1:19" ht="17.45" customHeight="1" thickBot="1" x14ac:dyDescent="0.3">
      <c r="A133" s="40"/>
      <c r="B133" s="34">
        <f>B128+7</f>
        <v>38</v>
      </c>
      <c r="C133" s="17">
        <f>B133+1</f>
        <v>39</v>
      </c>
      <c r="D133" s="17">
        <f t="shared" ref="D133:H133" si="30">C133+1</f>
        <v>40</v>
      </c>
      <c r="E133" s="17">
        <f t="shared" si="30"/>
        <v>41</v>
      </c>
      <c r="F133" s="17">
        <f t="shared" si="30"/>
        <v>42</v>
      </c>
      <c r="G133" s="17">
        <f t="shared" si="30"/>
        <v>43</v>
      </c>
      <c r="H133" s="18">
        <f t="shared" si="30"/>
        <v>44</v>
      </c>
      <c r="I133" s="16"/>
      <c r="J133" s="31" t="str">
        <f>IF(J134&gt;D$4,"WWL Exceeded!","")</f>
        <v/>
      </c>
      <c r="S133" s="7"/>
    </row>
    <row r="134" spans="1:19" ht="17.45" customHeight="1" thickBot="1" x14ac:dyDescent="0.3">
      <c r="A134" s="40" t="str">
        <f>IF($G$4 = "", "",$G$4)</f>
        <v/>
      </c>
      <c r="B134" s="35"/>
      <c r="C134" s="1"/>
      <c r="D134" s="1"/>
      <c r="E134" s="1"/>
      <c r="F134" s="1"/>
      <c r="G134" s="1"/>
      <c r="H134" s="2"/>
      <c r="I134" s="19">
        <f>SUM(B134:H134)</f>
        <v>0</v>
      </c>
      <c r="J134" s="51">
        <f>SUM(I134:I137)</f>
        <v>0</v>
      </c>
      <c r="S134" s="7"/>
    </row>
    <row r="135" spans="1:19" ht="17.45" customHeight="1" thickBot="1" x14ac:dyDescent="0.3">
      <c r="A135" s="40" t="str">
        <f>IF($G$5 = "", "",$G$5)</f>
        <v/>
      </c>
      <c r="B135" s="35"/>
      <c r="C135" s="1"/>
      <c r="D135" s="1"/>
      <c r="E135" s="1"/>
      <c r="F135" s="1"/>
      <c r="G135" s="1"/>
      <c r="H135" s="2"/>
      <c r="I135" s="19">
        <f>SUM(B135:H135)</f>
        <v>0</v>
      </c>
      <c r="J135" s="52"/>
      <c r="S135" s="7"/>
    </row>
    <row r="136" spans="1:19" ht="17.45" customHeight="1" thickBot="1" x14ac:dyDescent="0.3">
      <c r="A136" s="40" t="str">
        <f>IF($G$6 = "", "",$G$6)</f>
        <v/>
      </c>
      <c r="B136" s="35"/>
      <c r="C136" s="1"/>
      <c r="D136" s="1"/>
      <c r="E136" s="1"/>
      <c r="F136" s="1"/>
      <c r="G136" s="1"/>
      <c r="H136" s="2"/>
      <c r="I136" s="19">
        <f>SUM(B136:H136)</f>
        <v>0</v>
      </c>
      <c r="J136" s="52"/>
      <c r="S136" s="7"/>
    </row>
    <row r="137" spans="1:19" ht="17.45" customHeight="1" thickBot="1" x14ac:dyDescent="0.3">
      <c r="A137" s="40" t="str">
        <f>IF($G$7 = "", "",$G$7)</f>
        <v/>
      </c>
      <c r="B137" s="36"/>
      <c r="C137" s="3"/>
      <c r="D137" s="3"/>
      <c r="E137" s="3"/>
      <c r="F137" s="3"/>
      <c r="G137" s="3"/>
      <c r="H137" s="4"/>
      <c r="I137" s="19">
        <f>SUM(B137:H137)</f>
        <v>0</v>
      </c>
      <c r="J137" s="53"/>
      <c r="S137" s="7"/>
    </row>
    <row r="138" spans="1:19" ht="17.45" customHeight="1" thickBot="1" x14ac:dyDescent="0.3">
      <c r="A138" s="40"/>
      <c r="B138" s="34">
        <f>B133+7</f>
        <v>45</v>
      </c>
      <c r="C138" s="17">
        <f>B138+1</f>
        <v>46</v>
      </c>
      <c r="D138" s="17">
        <f t="shared" ref="D138:H138" si="31">C138+1</f>
        <v>47</v>
      </c>
      <c r="E138" s="17">
        <f t="shared" si="31"/>
        <v>48</v>
      </c>
      <c r="F138" s="17">
        <f t="shared" si="31"/>
        <v>49</v>
      </c>
      <c r="G138" s="17">
        <f t="shared" si="31"/>
        <v>50</v>
      </c>
      <c r="H138" s="18">
        <f t="shared" si="31"/>
        <v>51</v>
      </c>
      <c r="I138" s="16"/>
      <c r="J138" s="31" t="str">
        <f>IF(J139&gt;D$4,"WWL Exceeded!","")</f>
        <v/>
      </c>
      <c r="K138" s="32"/>
      <c r="S138" s="7"/>
    </row>
    <row r="139" spans="1:19" ht="17.45" customHeight="1" thickBot="1" x14ac:dyDescent="0.3">
      <c r="A139" s="40" t="str">
        <f>IF($G$4 = "", "",$G$4)</f>
        <v/>
      </c>
      <c r="B139" s="35"/>
      <c r="C139" s="1"/>
      <c r="D139" s="1"/>
      <c r="E139" s="1"/>
      <c r="F139" s="1"/>
      <c r="G139" s="1"/>
      <c r="H139" s="2"/>
      <c r="I139" s="19">
        <f>SUM(B139:H139)</f>
        <v>0</v>
      </c>
      <c r="J139" s="51">
        <f>SUM(I139:I142)</f>
        <v>0</v>
      </c>
      <c r="K139" s="32"/>
      <c r="S139" s="7"/>
    </row>
    <row r="140" spans="1:19" ht="17.45" customHeight="1" thickBot="1" x14ac:dyDescent="0.3">
      <c r="A140" s="40" t="str">
        <f>IF($G$5 = "", "",$G$5)</f>
        <v/>
      </c>
      <c r="B140" s="35"/>
      <c r="C140" s="1"/>
      <c r="D140" s="1"/>
      <c r="E140" s="1"/>
      <c r="F140" s="1"/>
      <c r="G140" s="1"/>
      <c r="H140" s="2"/>
      <c r="I140" s="19">
        <f>SUM(B140:H140)</f>
        <v>0</v>
      </c>
      <c r="J140" s="52"/>
      <c r="K140" s="32"/>
      <c r="S140" s="7"/>
    </row>
    <row r="141" spans="1:19" ht="17.45" customHeight="1" thickBot="1" x14ac:dyDescent="0.3">
      <c r="A141" s="40" t="str">
        <f>IF($G$6 = "", "",$G$6)</f>
        <v/>
      </c>
      <c r="B141" s="35"/>
      <c r="C141" s="1"/>
      <c r="D141" s="1"/>
      <c r="E141" s="1"/>
      <c r="F141" s="1"/>
      <c r="G141" s="1"/>
      <c r="H141" s="2"/>
      <c r="I141" s="19">
        <f>SUM(B141:H141)</f>
        <v>0</v>
      </c>
      <c r="J141" s="52"/>
      <c r="K141" s="32"/>
      <c r="S141" s="7"/>
    </row>
    <row r="142" spans="1:19" ht="17.45" customHeight="1" thickBot="1" x14ac:dyDescent="0.3">
      <c r="A142" s="40" t="str">
        <f>IF($G$7 = "", "",$G$7)</f>
        <v/>
      </c>
      <c r="B142" s="36"/>
      <c r="C142" s="3"/>
      <c r="D142" s="3"/>
      <c r="E142" s="3"/>
      <c r="F142" s="3"/>
      <c r="G142" s="3"/>
      <c r="H142" s="4"/>
      <c r="I142" s="19">
        <f>SUM(B142:H142)</f>
        <v>0</v>
      </c>
      <c r="J142" s="53"/>
      <c r="S142" s="7"/>
    </row>
    <row r="143" spans="1:19" ht="17.45" customHeight="1" thickBot="1" x14ac:dyDescent="0.3">
      <c r="A143" s="40"/>
      <c r="B143" s="34">
        <f>B138+7</f>
        <v>52</v>
      </c>
      <c r="C143" s="17">
        <f>B143+1</f>
        <v>53</v>
      </c>
      <c r="D143" s="17">
        <f t="shared" ref="D143:H143" si="32">C143+1</f>
        <v>54</v>
      </c>
      <c r="E143" s="17">
        <f t="shared" si="32"/>
        <v>55</v>
      </c>
      <c r="F143" s="17">
        <f t="shared" si="32"/>
        <v>56</v>
      </c>
      <c r="G143" s="17">
        <f t="shared" si="32"/>
        <v>57</v>
      </c>
      <c r="H143" s="18">
        <f t="shared" si="32"/>
        <v>58</v>
      </c>
      <c r="I143" s="16"/>
      <c r="J143" s="31" t="str">
        <f>IF(J144&gt;D$4,"WWL Exceeded!","")</f>
        <v/>
      </c>
      <c r="S143" s="7"/>
    </row>
    <row r="144" spans="1:19" ht="17.45" customHeight="1" thickBot="1" x14ac:dyDescent="0.3">
      <c r="A144" s="40" t="str">
        <f>IF($G$4 = "", "",$G$4)</f>
        <v/>
      </c>
      <c r="B144" s="35"/>
      <c r="C144" s="1"/>
      <c r="D144" s="1"/>
      <c r="E144" s="1"/>
      <c r="F144" s="1"/>
      <c r="G144" s="1"/>
      <c r="H144" s="2"/>
      <c r="I144" s="19">
        <f>SUM(B144:H144)</f>
        <v>0</v>
      </c>
      <c r="J144" s="51">
        <f>SUM(I144:I147)</f>
        <v>0</v>
      </c>
      <c r="K144" s="42">
        <f>SUM(I129,I134,I139,I144,B150,C150,D150)</f>
        <v>0</v>
      </c>
      <c r="L144" s="32" t="str">
        <f t="shared" ref="L144:L147" si="33">IF(K144&gt;J$4, "Monthly Authorization Exceeded!","")</f>
        <v/>
      </c>
      <c r="S144" s="7"/>
    </row>
    <row r="145" spans="1:19" ht="17.45" customHeight="1" thickBot="1" x14ac:dyDescent="0.3">
      <c r="A145" s="40" t="str">
        <f>IF($G$5 = "", "",$G$5)</f>
        <v/>
      </c>
      <c r="B145" s="35"/>
      <c r="C145" s="1"/>
      <c r="D145" s="1"/>
      <c r="E145" s="1"/>
      <c r="F145" s="1"/>
      <c r="G145" s="1"/>
      <c r="H145" s="2"/>
      <c r="I145" s="19">
        <f>SUM(B145:H145)</f>
        <v>0</v>
      </c>
      <c r="J145" s="52"/>
      <c r="K145" s="42">
        <f>SUM(I130,I135,I140,I145,B151,C151,D151)</f>
        <v>0</v>
      </c>
      <c r="L145" s="32" t="str">
        <f t="shared" si="33"/>
        <v/>
      </c>
      <c r="S145" s="7"/>
    </row>
    <row r="146" spans="1:19" ht="17.45" customHeight="1" thickBot="1" x14ac:dyDescent="0.3">
      <c r="A146" s="40" t="str">
        <f>IF($G$6 = "", "",$G$6)</f>
        <v/>
      </c>
      <c r="B146" s="35"/>
      <c r="C146" s="1"/>
      <c r="D146" s="1"/>
      <c r="E146" s="1"/>
      <c r="F146" s="1"/>
      <c r="G146" s="1"/>
      <c r="H146" s="2"/>
      <c r="I146" s="19">
        <f>SUM(B146:H146)</f>
        <v>0</v>
      </c>
      <c r="J146" s="52"/>
      <c r="K146" s="42">
        <f>SUM(I131,I136,I141,I146,B152,C152,D152)</f>
        <v>0</v>
      </c>
      <c r="L146" s="32" t="str">
        <f t="shared" si="33"/>
        <v/>
      </c>
      <c r="S146" s="7"/>
    </row>
    <row r="147" spans="1:19" ht="17.45" customHeight="1" thickBot="1" x14ac:dyDescent="0.3">
      <c r="A147" s="40" t="str">
        <f>IF($G$7 = "", "",$G$7)</f>
        <v/>
      </c>
      <c r="B147" s="36"/>
      <c r="C147" s="3"/>
      <c r="D147" s="3"/>
      <c r="E147" s="3"/>
      <c r="F147" s="3"/>
      <c r="G147" s="3"/>
      <c r="H147" s="4"/>
      <c r="I147" s="19">
        <f>SUM(B147:H147)</f>
        <v>0</v>
      </c>
      <c r="J147" s="53"/>
      <c r="K147" s="42">
        <f>SUM(I132,I137,I142,I147,B153,C153,D153)</f>
        <v>0</v>
      </c>
      <c r="L147" s="32" t="str">
        <f t="shared" si="33"/>
        <v/>
      </c>
      <c r="S147" s="7"/>
    </row>
    <row r="148" spans="1:19" ht="17.45" customHeight="1" thickBot="1" x14ac:dyDescent="0.3">
      <c r="A148" s="15"/>
      <c r="B148" s="54">
        <v>46204</v>
      </c>
      <c r="C148" s="55"/>
      <c r="D148" s="55"/>
      <c r="E148" s="55"/>
      <c r="F148" s="55"/>
      <c r="G148" s="55"/>
      <c r="H148" s="55"/>
      <c r="I148" s="20"/>
      <c r="J148" s="20"/>
      <c r="S148" s="7"/>
    </row>
    <row r="149" spans="1:19" ht="17.45" customHeight="1" thickBot="1" x14ac:dyDescent="0.3">
      <c r="A149" s="40"/>
      <c r="B149" s="34">
        <f>B143+7</f>
        <v>59</v>
      </c>
      <c r="C149" s="17">
        <f>B149+1</f>
        <v>60</v>
      </c>
      <c r="D149" s="77">
        <v>30</v>
      </c>
      <c r="E149" s="17">
        <v>1</v>
      </c>
      <c r="F149" s="17">
        <f t="shared" ref="D149:H149" si="34">E149+1</f>
        <v>2</v>
      </c>
      <c r="G149" s="17">
        <f t="shared" si="34"/>
        <v>3</v>
      </c>
      <c r="H149" s="18">
        <f t="shared" si="34"/>
        <v>4</v>
      </c>
      <c r="I149" s="16"/>
      <c r="J149" s="31" t="str">
        <f>IF(J150&gt;D$4,"WWL Exceeded!","")</f>
        <v/>
      </c>
      <c r="S149" s="7"/>
    </row>
    <row r="150" spans="1:19" ht="17.45" customHeight="1" thickBot="1" x14ac:dyDescent="0.3">
      <c r="A150" s="40" t="str">
        <f>IF($G$4 = "", "",$G$4)</f>
        <v/>
      </c>
      <c r="B150" s="35"/>
      <c r="C150" s="1"/>
      <c r="D150" s="1"/>
      <c r="E150" s="1"/>
      <c r="F150" s="1"/>
      <c r="G150" s="1"/>
      <c r="H150" s="2"/>
      <c r="I150" s="19">
        <f>SUM(B150:H150)</f>
        <v>0</v>
      </c>
      <c r="J150" s="51">
        <f>SUM(I150:I153)</f>
        <v>0</v>
      </c>
      <c r="S150" s="7"/>
    </row>
    <row r="151" spans="1:19" ht="17.45" customHeight="1" thickBot="1" x14ac:dyDescent="0.3">
      <c r="A151" s="40" t="str">
        <f>IF($G$5 = "", "",$G$5)</f>
        <v/>
      </c>
      <c r="B151" s="35"/>
      <c r="C151" s="1"/>
      <c r="D151" s="1"/>
      <c r="E151" s="1"/>
      <c r="F151" s="1"/>
      <c r="G151" s="1"/>
      <c r="H151" s="2"/>
      <c r="I151" s="19">
        <f>SUM(B151:H151)</f>
        <v>0</v>
      </c>
      <c r="J151" s="52"/>
      <c r="S151" s="7"/>
    </row>
    <row r="152" spans="1:19" ht="17.45" customHeight="1" thickBot="1" x14ac:dyDescent="0.3">
      <c r="A152" s="40" t="str">
        <f>IF($G$6 = "", "",$G$6)</f>
        <v/>
      </c>
      <c r="B152" s="35"/>
      <c r="C152" s="1"/>
      <c r="D152" s="1"/>
      <c r="E152" s="1"/>
      <c r="F152" s="1"/>
      <c r="G152" s="1"/>
      <c r="H152" s="2"/>
      <c r="I152" s="19">
        <f>SUM(B152:H152)</f>
        <v>0</v>
      </c>
      <c r="J152" s="52"/>
      <c r="S152" s="7"/>
    </row>
    <row r="153" spans="1:19" ht="17.45" customHeight="1" thickBot="1" x14ac:dyDescent="0.3">
      <c r="A153" s="40" t="str">
        <f>IF($G$7 = "", "",$G$7)</f>
        <v/>
      </c>
      <c r="B153" s="36"/>
      <c r="C153" s="3"/>
      <c r="D153" s="3"/>
      <c r="E153" s="3"/>
      <c r="F153" s="3"/>
      <c r="G153" s="3"/>
      <c r="H153" s="4"/>
      <c r="I153" s="19">
        <f>SUM(B153:H153)</f>
        <v>0</v>
      </c>
      <c r="J153" s="53"/>
      <c r="S153" s="7"/>
    </row>
    <row r="154" spans="1:19" ht="17.45" customHeight="1" thickBot="1" x14ac:dyDescent="0.3">
      <c r="A154" s="40"/>
      <c r="B154" s="34">
        <v>5</v>
      </c>
      <c r="C154" s="17">
        <f>B154+1</f>
        <v>6</v>
      </c>
      <c r="D154" s="17">
        <f t="shared" ref="D154:H154" si="35">C154+1</f>
        <v>7</v>
      </c>
      <c r="E154" s="17">
        <f t="shared" si="35"/>
        <v>8</v>
      </c>
      <c r="F154" s="17">
        <f t="shared" si="35"/>
        <v>9</v>
      </c>
      <c r="G154" s="17">
        <f t="shared" si="35"/>
        <v>10</v>
      </c>
      <c r="H154" s="18">
        <f t="shared" si="35"/>
        <v>11</v>
      </c>
      <c r="I154" s="16"/>
      <c r="J154" s="31" t="str">
        <f>IF(J155&gt;D$4,"WWL Exceeded!","")</f>
        <v/>
      </c>
      <c r="S154" s="7"/>
    </row>
    <row r="155" spans="1:19" ht="17.45" customHeight="1" thickBot="1" x14ac:dyDescent="0.3">
      <c r="A155" s="40" t="str">
        <f>IF($G$4 = "", "",$G$4)</f>
        <v/>
      </c>
      <c r="B155" s="35"/>
      <c r="C155" s="1"/>
      <c r="D155" s="1"/>
      <c r="E155" s="1"/>
      <c r="F155" s="1"/>
      <c r="G155" s="1"/>
      <c r="H155" s="2"/>
      <c r="I155" s="19">
        <f>SUM(B155:H155)</f>
        <v>0</v>
      </c>
      <c r="J155" s="51">
        <f>SUM(I155:I158)</f>
        <v>0</v>
      </c>
      <c r="S155" s="7"/>
    </row>
    <row r="156" spans="1:19" ht="17.45" customHeight="1" thickBot="1" x14ac:dyDescent="0.3">
      <c r="A156" s="40" t="str">
        <f>IF($G$5 = "", "",$G$5)</f>
        <v/>
      </c>
      <c r="B156" s="35"/>
      <c r="C156" s="1"/>
      <c r="D156" s="1"/>
      <c r="E156" s="1"/>
      <c r="F156" s="1"/>
      <c r="G156" s="1"/>
      <c r="H156" s="2"/>
      <c r="I156" s="19">
        <f>SUM(B156:H156)</f>
        <v>0</v>
      </c>
      <c r="J156" s="52"/>
      <c r="S156" s="7"/>
    </row>
    <row r="157" spans="1:19" ht="17.45" customHeight="1" thickBot="1" x14ac:dyDescent="0.3">
      <c r="A157" s="40" t="str">
        <f>IF($G$6 = "", "",$G$6)</f>
        <v/>
      </c>
      <c r="B157" s="35"/>
      <c r="C157" s="1"/>
      <c r="D157" s="1"/>
      <c r="E157" s="1"/>
      <c r="F157" s="1"/>
      <c r="G157" s="1"/>
      <c r="H157" s="2"/>
      <c r="I157" s="19">
        <f>SUM(B157:H157)</f>
        <v>0</v>
      </c>
      <c r="J157" s="52"/>
      <c r="S157" s="7"/>
    </row>
    <row r="158" spans="1:19" ht="17.45" customHeight="1" thickBot="1" x14ac:dyDescent="0.3">
      <c r="A158" s="40" t="str">
        <f>IF($G$7 = "", "",$G$7)</f>
        <v/>
      </c>
      <c r="B158" s="36"/>
      <c r="C158" s="3"/>
      <c r="D158" s="3"/>
      <c r="E158" s="3"/>
      <c r="F158" s="3"/>
      <c r="G158" s="3"/>
      <c r="H158" s="4"/>
      <c r="I158" s="19">
        <f>SUM(B158:H158)</f>
        <v>0</v>
      </c>
      <c r="J158" s="53"/>
      <c r="S158" s="7"/>
    </row>
    <row r="159" spans="1:19" ht="17.45" customHeight="1" thickBot="1" x14ac:dyDescent="0.3">
      <c r="A159" s="40"/>
      <c r="B159" s="34">
        <f>B154+7</f>
        <v>12</v>
      </c>
      <c r="C159" s="17">
        <f>B159+1</f>
        <v>13</v>
      </c>
      <c r="D159" s="17">
        <f t="shared" ref="D159:H159" si="36">C159+1</f>
        <v>14</v>
      </c>
      <c r="E159" s="17">
        <f t="shared" si="36"/>
        <v>15</v>
      </c>
      <c r="F159" s="17">
        <f t="shared" si="36"/>
        <v>16</v>
      </c>
      <c r="G159" s="17">
        <f t="shared" si="36"/>
        <v>17</v>
      </c>
      <c r="H159" s="18">
        <f t="shared" si="36"/>
        <v>18</v>
      </c>
      <c r="I159" s="16"/>
      <c r="J159" s="31" t="str">
        <f>IF(J160&gt;D$4,"WWL Exceeded!","")</f>
        <v/>
      </c>
      <c r="S159" s="7"/>
    </row>
    <row r="160" spans="1:19" ht="17.45" customHeight="1" thickBot="1" x14ac:dyDescent="0.3">
      <c r="A160" s="40" t="str">
        <f>IF($G$4 = "", "",$G$4)</f>
        <v/>
      </c>
      <c r="B160" s="35"/>
      <c r="C160" s="1"/>
      <c r="D160" s="1"/>
      <c r="E160" s="1"/>
      <c r="F160" s="1"/>
      <c r="G160" s="1"/>
      <c r="H160" s="2"/>
      <c r="I160" s="19">
        <f>SUM(B160:H160)</f>
        <v>0</v>
      </c>
      <c r="J160" s="51">
        <f>SUM(I160:I163)</f>
        <v>0</v>
      </c>
      <c r="S160" s="7"/>
    </row>
    <row r="161" spans="1:19" ht="17.45" customHeight="1" thickBot="1" x14ac:dyDescent="0.3">
      <c r="A161" s="40" t="str">
        <f>IF($G$5 = "", "",$G$5)</f>
        <v/>
      </c>
      <c r="B161" s="35"/>
      <c r="C161" s="1"/>
      <c r="D161" s="1"/>
      <c r="E161" s="1"/>
      <c r="F161" s="1"/>
      <c r="G161" s="1"/>
      <c r="H161" s="2"/>
      <c r="I161" s="19">
        <f>SUM(B161:H161)</f>
        <v>0</v>
      </c>
      <c r="J161" s="52"/>
      <c r="S161" s="7"/>
    </row>
    <row r="162" spans="1:19" ht="17.45" customHeight="1" thickBot="1" x14ac:dyDescent="0.3">
      <c r="A162" s="40" t="str">
        <f>IF($G$6 = "", "",$G$6)</f>
        <v/>
      </c>
      <c r="B162" s="35"/>
      <c r="C162" s="1"/>
      <c r="D162" s="1"/>
      <c r="E162" s="1"/>
      <c r="F162" s="1"/>
      <c r="G162" s="1"/>
      <c r="H162" s="2"/>
      <c r="I162" s="19">
        <f>SUM(B162:H162)</f>
        <v>0</v>
      </c>
      <c r="J162" s="52"/>
      <c r="S162" s="7"/>
    </row>
    <row r="163" spans="1:19" ht="17.45" customHeight="1" thickBot="1" x14ac:dyDescent="0.3">
      <c r="A163" s="40" t="str">
        <f>IF($G$7 = "", "",$G$7)</f>
        <v/>
      </c>
      <c r="B163" s="36"/>
      <c r="C163" s="3"/>
      <c r="D163" s="3"/>
      <c r="E163" s="3"/>
      <c r="F163" s="3"/>
      <c r="G163" s="3"/>
      <c r="H163" s="4"/>
      <c r="I163" s="19">
        <f>SUM(B163:H163)</f>
        <v>0</v>
      </c>
      <c r="J163" s="53"/>
      <c r="S163" s="7"/>
    </row>
    <row r="164" spans="1:19" ht="17.45" customHeight="1" thickBot="1" x14ac:dyDescent="0.3">
      <c r="A164" s="40"/>
      <c r="B164" s="34">
        <f>B159+7</f>
        <v>19</v>
      </c>
      <c r="C164" s="17">
        <f>B164+1</f>
        <v>20</v>
      </c>
      <c r="D164" s="17">
        <f t="shared" ref="D164:H164" si="37">C164+1</f>
        <v>21</v>
      </c>
      <c r="E164" s="17">
        <f t="shared" si="37"/>
        <v>22</v>
      </c>
      <c r="F164" s="17">
        <f t="shared" si="37"/>
        <v>23</v>
      </c>
      <c r="G164" s="17">
        <f t="shared" si="37"/>
        <v>24</v>
      </c>
      <c r="H164" s="18">
        <f t="shared" si="37"/>
        <v>25</v>
      </c>
      <c r="I164" s="16"/>
      <c r="J164" s="31" t="str">
        <f>IF(J165&gt;D$4,"WWL Exceeded!","")</f>
        <v/>
      </c>
      <c r="K164" s="32"/>
      <c r="S164" s="7"/>
    </row>
    <row r="165" spans="1:19" ht="17.45" customHeight="1" thickBot="1" x14ac:dyDescent="0.3">
      <c r="A165" s="40" t="str">
        <f>IF($G$4 = "", "",$G$4)</f>
        <v/>
      </c>
      <c r="B165" s="35"/>
      <c r="C165" s="1"/>
      <c r="D165" s="1"/>
      <c r="E165" s="1"/>
      <c r="F165" s="1"/>
      <c r="G165" s="1"/>
      <c r="H165" s="2"/>
      <c r="I165" s="19">
        <f>SUM(B165:H165)</f>
        <v>0</v>
      </c>
      <c r="J165" s="51">
        <f>SUM(I165:I168)</f>
        <v>0</v>
      </c>
      <c r="K165" s="32"/>
      <c r="S165" s="7"/>
    </row>
    <row r="166" spans="1:19" ht="17.45" customHeight="1" thickBot="1" x14ac:dyDescent="0.3">
      <c r="A166" s="40" t="str">
        <f>IF($G$5 = "", "",$G$5)</f>
        <v/>
      </c>
      <c r="B166" s="35"/>
      <c r="C166" s="1"/>
      <c r="D166" s="1"/>
      <c r="E166" s="1"/>
      <c r="F166" s="1"/>
      <c r="G166" s="1"/>
      <c r="H166" s="2"/>
      <c r="I166" s="19">
        <f>SUM(B166:H166)</f>
        <v>0</v>
      </c>
      <c r="J166" s="52"/>
      <c r="K166" s="32"/>
      <c r="S166" s="7"/>
    </row>
    <row r="167" spans="1:19" ht="17.45" customHeight="1" thickBot="1" x14ac:dyDescent="0.3">
      <c r="A167" s="40" t="str">
        <f>IF($G$6 = "", "",$G$6)</f>
        <v/>
      </c>
      <c r="B167" s="35"/>
      <c r="C167" s="1"/>
      <c r="D167" s="1"/>
      <c r="E167" s="1"/>
      <c r="F167" s="1"/>
      <c r="G167" s="1"/>
      <c r="H167" s="2"/>
      <c r="I167" s="19">
        <f>SUM(B167:H167)</f>
        <v>0</v>
      </c>
      <c r="J167" s="52"/>
      <c r="K167" s="32"/>
      <c r="S167" s="7"/>
    </row>
    <row r="168" spans="1:19" ht="17.45" customHeight="1" thickBot="1" x14ac:dyDescent="0.3">
      <c r="A168" s="40" t="str">
        <f>IF($G$7 = "", "",$G$7)</f>
        <v/>
      </c>
      <c r="B168" s="36"/>
      <c r="C168" s="3"/>
      <c r="D168" s="3"/>
      <c r="E168" s="3"/>
      <c r="F168" s="3"/>
      <c r="G168" s="3"/>
      <c r="H168" s="4"/>
      <c r="I168" s="19">
        <f>SUM(B168:H168)</f>
        <v>0</v>
      </c>
      <c r="J168" s="53"/>
      <c r="S168" s="7"/>
    </row>
    <row r="169" spans="1:19" ht="17.45" customHeight="1" thickBot="1" x14ac:dyDescent="0.3">
      <c r="A169" s="40"/>
      <c r="B169" s="34">
        <f>B164+7</f>
        <v>26</v>
      </c>
      <c r="C169" s="17">
        <f>B169+1</f>
        <v>27</v>
      </c>
      <c r="D169" s="17">
        <f t="shared" ref="D169:H169" si="38">C169+1</f>
        <v>28</v>
      </c>
      <c r="E169" s="17">
        <f t="shared" si="38"/>
        <v>29</v>
      </c>
      <c r="F169" s="17">
        <f t="shared" si="38"/>
        <v>30</v>
      </c>
      <c r="G169" s="17">
        <f t="shared" si="38"/>
        <v>31</v>
      </c>
      <c r="H169" s="18">
        <f t="shared" si="38"/>
        <v>32</v>
      </c>
      <c r="I169" s="16"/>
      <c r="J169" s="31" t="str">
        <f>IF(J170&gt;D$4,"WWL Exceeded!","")</f>
        <v/>
      </c>
      <c r="S169" s="7"/>
    </row>
    <row r="170" spans="1:19" ht="17.45" customHeight="1" thickBot="1" x14ac:dyDescent="0.3">
      <c r="A170" s="40" t="str">
        <f>IF($G$4 = "", "",$G$4)</f>
        <v/>
      </c>
      <c r="B170" s="35"/>
      <c r="C170" s="1"/>
      <c r="D170" s="1"/>
      <c r="E170" s="1"/>
      <c r="F170" s="1"/>
      <c r="G170" s="1"/>
      <c r="H170" s="2"/>
      <c r="I170" s="19">
        <f>SUM(B170:H170)</f>
        <v>0</v>
      </c>
      <c r="J170" s="51">
        <f>SUM(I170:I173)</f>
        <v>0</v>
      </c>
      <c r="K170" s="42">
        <f>SUM(D150,E150,F150,G150,H150,I155,I160,I165,B170,C170,D170,E170,F170,G170)</f>
        <v>0</v>
      </c>
      <c r="L170" s="32" t="str">
        <f t="shared" ref="L170:L173" si="39">IF(K170&gt;J$4, "Monthly Authorization Exceeded!","")</f>
        <v/>
      </c>
      <c r="S170" s="7"/>
    </row>
    <row r="171" spans="1:19" ht="17.45" customHeight="1" thickBot="1" x14ac:dyDescent="0.3">
      <c r="A171" s="40" t="str">
        <f>IF($G$5 = "", "",$G$5)</f>
        <v/>
      </c>
      <c r="B171" s="35"/>
      <c r="C171" s="1"/>
      <c r="D171" s="1"/>
      <c r="E171" s="1"/>
      <c r="F171" s="1"/>
      <c r="G171" s="1"/>
      <c r="H171" s="2"/>
      <c r="I171" s="19">
        <f>SUM(B171:H171)</f>
        <v>0</v>
      </c>
      <c r="J171" s="52"/>
      <c r="K171" s="42">
        <f>SUM(D151,E151,F151,G151,H151,I156,I161,I166,B171,C171,D171,E171,F171,G171)</f>
        <v>0</v>
      </c>
      <c r="L171" s="32" t="str">
        <f t="shared" si="39"/>
        <v/>
      </c>
      <c r="S171" s="7"/>
    </row>
    <row r="172" spans="1:19" ht="17.45" customHeight="1" thickBot="1" x14ac:dyDescent="0.3">
      <c r="A172" s="40" t="str">
        <f>IF($G$6 = "", "",$G$6)</f>
        <v/>
      </c>
      <c r="B172" s="35"/>
      <c r="C172" s="1"/>
      <c r="D172" s="1"/>
      <c r="E172" s="1"/>
      <c r="F172" s="1"/>
      <c r="G172" s="1"/>
      <c r="H172" s="2"/>
      <c r="I172" s="19">
        <f>SUM(B172:H172)</f>
        <v>0</v>
      </c>
      <c r="J172" s="52"/>
      <c r="K172" s="42">
        <f>SUM(D152,E152,F152,G152,H152,I157,I162,I167,B172,C172,D172,E172,F172,G172)</f>
        <v>0</v>
      </c>
      <c r="L172" s="32" t="str">
        <f t="shared" si="39"/>
        <v/>
      </c>
      <c r="S172" s="7"/>
    </row>
    <row r="173" spans="1:19" ht="17.45" customHeight="1" thickBot="1" x14ac:dyDescent="0.3">
      <c r="A173" s="40" t="str">
        <f>IF($G$7 = "", "",$G$7)</f>
        <v/>
      </c>
      <c r="B173" s="36"/>
      <c r="C173" s="3"/>
      <c r="D173" s="3"/>
      <c r="E173" s="3"/>
      <c r="F173" s="3"/>
      <c r="G173" s="3"/>
      <c r="H173" s="4"/>
      <c r="I173" s="19">
        <f>SUM(B173:H173)</f>
        <v>0</v>
      </c>
      <c r="J173" s="53"/>
      <c r="K173" s="42">
        <f>SUM(D153,E153,F153,G153,H153,I158,I163,I168,B173,C173,D173,E173,F173,G173)</f>
        <v>0</v>
      </c>
      <c r="L173" s="32" t="str">
        <f t="shared" si="39"/>
        <v/>
      </c>
      <c r="S173" s="7"/>
    </row>
    <row r="174" spans="1:19" ht="17.45" customHeight="1" thickBot="1" x14ac:dyDescent="0.3">
      <c r="A174" s="15"/>
      <c r="B174" s="54">
        <v>46235</v>
      </c>
      <c r="C174" s="55"/>
      <c r="D174" s="55"/>
      <c r="E174" s="55"/>
      <c r="F174" s="55"/>
      <c r="G174" s="55"/>
      <c r="H174" s="55"/>
      <c r="I174" s="20"/>
      <c r="J174" s="20"/>
      <c r="S174" s="7"/>
    </row>
    <row r="175" spans="1:19" ht="17.45" customHeight="1" thickBot="1" x14ac:dyDescent="0.3">
      <c r="A175" s="40"/>
      <c r="B175" s="34">
        <f>B169+7</f>
        <v>33</v>
      </c>
      <c r="C175" s="17">
        <f>B175+1</f>
        <v>34</v>
      </c>
      <c r="D175" s="17">
        <f t="shared" ref="D175:H175" si="40">C175+1</f>
        <v>35</v>
      </c>
      <c r="E175" s="17">
        <f t="shared" si="40"/>
        <v>36</v>
      </c>
      <c r="F175" s="17">
        <f t="shared" si="40"/>
        <v>37</v>
      </c>
      <c r="G175" s="17">
        <f t="shared" si="40"/>
        <v>38</v>
      </c>
      <c r="H175" s="18">
        <f t="shared" si="40"/>
        <v>39</v>
      </c>
      <c r="I175" s="16"/>
      <c r="J175" s="31" t="str">
        <f>IF(J176&gt;D$4,"WWL Exceeded!","")</f>
        <v/>
      </c>
      <c r="S175" s="7"/>
    </row>
    <row r="176" spans="1:19" ht="17.45" customHeight="1" thickBot="1" x14ac:dyDescent="0.3">
      <c r="A176" s="40" t="str">
        <f>IF($G$4 = "", "",$G$4)</f>
        <v/>
      </c>
      <c r="B176" s="35"/>
      <c r="C176" s="1"/>
      <c r="D176" s="1"/>
      <c r="E176" s="1"/>
      <c r="F176" s="1"/>
      <c r="G176" s="1"/>
      <c r="H176" s="2"/>
      <c r="I176" s="19">
        <f>SUM(B176:H176)</f>
        <v>0</v>
      </c>
      <c r="J176" s="51">
        <f>SUM(I176:I179)</f>
        <v>0</v>
      </c>
      <c r="S176" s="7"/>
    </row>
    <row r="177" spans="1:19" ht="17.45" customHeight="1" thickBot="1" x14ac:dyDescent="0.3">
      <c r="A177" s="40" t="str">
        <f>IF($G$5 = "", "",$G$5)</f>
        <v/>
      </c>
      <c r="B177" s="35"/>
      <c r="C177" s="1"/>
      <c r="D177" s="1"/>
      <c r="E177" s="1"/>
      <c r="F177" s="1"/>
      <c r="G177" s="1"/>
      <c r="H177" s="2"/>
      <c r="I177" s="19">
        <f>SUM(B177:H177)</f>
        <v>0</v>
      </c>
      <c r="J177" s="52"/>
      <c r="S177" s="7"/>
    </row>
    <row r="178" spans="1:19" ht="17.45" customHeight="1" thickBot="1" x14ac:dyDescent="0.3">
      <c r="A178" s="40" t="str">
        <f>IF($G$6 = "", "",$G$6)</f>
        <v/>
      </c>
      <c r="B178" s="35"/>
      <c r="C178" s="1"/>
      <c r="D178" s="1"/>
      <c r="E178" s="1"/>
      <c r="F178" s="1"/>
      <c r="G178" s="1"/>
      <c r="H178" s="2"/>
      <c r="I178" s="19">
        <f>SUM(B178:H178)</f>
        <v>0</v>
      </c>
      <c r="J178" s="52"/>
      <c r="S178" s="7"/>
    </row>
    <row r="179" spans="1:19" ht="17.45" customHeight="1" thickBot="1" x14ac:dyDescent="0.3">
      <c r="A179" s="40" t="str">
        <f>IF($G$7 = "", "",$G$7)</f>
        <v/>
      </c>
      <c r="B179" s="36"/>
      <c r="C179" s="3"/>
      <c r="D179" s="3"/>
      <c r="E179" s="3"/>
      <c r="F179" s="3"/>
      <c r="G179" s="3"/>
      <c r="H179" s="4"/>
      <c r="I179" s="19">
        <f>SUM(B179:H179)</f>
        <v>0</v>
      </c>
      <c r="J179" s="53"/>
      <c r="S179" s="7"/>
    </row>
    <row r="180" spans="1:19" ht="17.45" customHeight="1" thickBot="1" x14ac:dyDescent="0.3">
      <c r="A180" s="40"/>
      <c r="B180" s="34">
        <f>B175+7</f>
        <v>40</v>
      </c>
      <c r="C180" s="17">
        <f>B180+1</f>
        <v>41</v>
      </c>
      <c r="D180" s="17">
        <f t="shared" ref="D180:H180" si="41">C180+1</f>
        <v>42</v>
      </c>
      <c r="E180" s="17">
        <f t="shared" si="41"/>
        <v>43</v>
      </c>
      <c r="F180" s="17">
        <f t="shared" si="41"/>
        <v>44</v>
      </c>
      <c r="G180" s="17">
        <f t="shared" si="41"/>
        <v>45</v>
      </c>
      <c r="H180" s="18">
        <f t="shared" si="41"/>
        <v>46</v>
      </c>
      <c r="I180" s="16"/>
      <c r="J180" s="31" t="str">
        <f>IF(J181&gt;D$4,"WWL Exceeded!","")</f>
        <v/>
      </c>
      <c r="S180" s="7"/>
    </row>
    <row r="181" spans="1:19" ht="17.45" customHeight="1" thickBot="1" x14ac:dyDescent="0.3">
      <c r="A181" s="40" t="str">
        <f>IF($G$4 = "", "",$G$4)</f>
        <v/>
      </c>
      <c r="B181" s="35"/>
      <c r="C181" s="1"/>
      <c r="D181" s="1"/>
      <c r="E181" s="1"/>
      <c r="F181" s="1"/>
      <c r="G181" s="1"/>
      <c r="H181" s="2"/>
      <c r="I181" s="19">
        <f>SUM(B181:H181)</f>
        <v>0</v>
      </c>
      <c r="J181" s="51">
        <f>SUM(I181:I184)</f>
        <v>0</v>
      </c>
      <c r="S181" s="7"/>
    </row>
    <row r="182" spans="1:19" ht="17.45" customHeight="1" thickBot="1" x14ac:dyDescent="0.3">
      <c r="A182" s="40" t="str">
        <f>IF($G$5 = "", "",$G$5)</f>
        <v/>
      </c>
      <c r="B182" s="35"/>
      <c r="C182" s="1"/>
      <c r="D182" s="1"/>
      <c r="E182" s="1"/>
      <c r="F182" s="1"/>
      <c r="G182" s="1"/>
      <c r="H182" s="2"/>
      <c r="I182" s="19">
        <f>SUM(B182:H182)</f>
        <v>0</v>
      </c>
      <c r="J182" s="52"/>
      <c r="S182" s="7"/>
    </row>
    <row r="183" spans="1:19" ht="17.45" customHeight="1" thickBot="1" x14ac:dyDescent="0.3">
      <c r="A183" s="40" t="str">
        <f>IF($G$6 = "", "",$G$6)</f>
        <v/>
      </c>
      <c r="B183" s="35"/>
      <c r="C183" s="1"/>
      <c r="D183" s="1"/>
      <c r="E183" s="1"/>
      <c r="F183" s="1"/>
      <c r="G183" s="1"/>
      <c r="H183" s="2"/>
      <c r="I183" s="19">
        <f>SUM(B183:H183)</f>
        <v>0</v>
      </c>
      <c r="J183" s="52"/>
      <c r="S183" s="7"/>
    </row>
    <row r="184" spans="1:19" ht="17.45" customHeight="1" thickBot="1" x14ac:dyDescent="0.3">
      <c r="A184" s="40" t="str">
        <f>IF($G$7 = "", "",$G$7)</f>
        <v/>
      </c>
      <c r="B184" s="36"/>
      <c r="C184" s="3"/>
      <c r="D184" s="3"/>
      <c r="E184" s="3"/>
      <c r="F184" s="3"/>
      <c r="G184" s="3"/>
      <c r="H184" s="4"/>
      <c r="I184" s="19">
        <f>SUM(B184:H184)</f>
        <v>0</v>
      </c>
      <c r="J184" s="53"/>
      <c r="S184" s="7"/>
    </row>
    <row r="185" spans="1:19" ht="17.45" customHeight="1" thickBot="1" x14ac:dyDescent="0.3">
      <c r="A185" s="40"/>
      <c r="B185" s="34">
        <f>B180+7</f>
        <v>47</v>
      </c>
      <c r="C185" s="17">
        <f>B185+1</f>
        <v>48</v>
      </c>
      <c r="D185" s="17">
        <f t="shared" ref="D185:H185" si="42">C185+1</f>
        <v>49</v>
      </c>
      <c r="E185" s="17">
        <f t="shared" si="42"/>
        <v>50</v>
      </c>
      <c r="F185" s="17">
        <f t="shared" si="42"/>
        <v>51</v>
      </c>
      <c r="G185" s="17">
        <f t="shared" si="42"/>
        <v>52</v>
      </c>
      <c r="H185" s="18">
        <f t="shared" si="42"/>
        <v>53</v>
      </c>
      <c r="I185" s="16"/>
      <c r="J185" s="31" t="str">
        <f>IF(J186&gt;D$4,"WWL Exceeded!","")</f>
        <v/>
      </c>
      <c r="K185" s="32"/>
      <c r="S185" s="7"/>
    </row>
    <row r="186" spans="1:19" ht="17.45" customHeight="1" thickBot="1" x14ac:dyDescent="0.3">
      <c r="A186" s="40" t="str">
        <f>IF($G$4 = "", "",$G$4)</f>
        <v/>
      </c>
      <c r="B186" s="35"/>
      <c r="C186" s="1"/>
      <c r="D186" s="1"/>
      <c r="E186" s="1"/>
      <c r="F186" s="1"/>
      <c r="G186" s="1"/>
      <c r="H186" s="2"/>
      <c r="I186" s="19">
        <f>SUM(B186:H186)</f>
        <v>0</v>
      </c>
      <c r="J186" s="51">
        <f>SUM(I186:I189)</f>
        <v>0</v>
      </c>
      <c r="K186" s="32"/>
      <c r="S186" s="7"/>
    </row>
    <row r="187" spans="1:19" ht="17.45" customHeight="1" thickBot="1" x14ac:dyDescent="0.3">
      <c r="A187" s="40" t="str">
        <f>IF($G$5 = "", "",$G$5)</f>
        <v/>
      </c>
      <c r="B187" s="35"/>
      <c r="C187" s="1"/>
      <c r="D187" s="1"/>
      <c r="E187" s="1"/>
      <c r="F187" s="1"/>
      <c r="G187" s="1"/>
      <c r="H187" s="2"/>
      <c r="I187" s="19">
        <f>SUM(B187:H187)</f>
        <v>0</v>
      </c>
      <c r="J187" s="52"/>
      <c r="K187" s="32"/>
      <c r="S187" s="7"/>
    </row>
    <row r="188" spans="1:19" ht="17.45" customHeight="1" thickBot="1" x14ac:dyDescent="0.3">
      <c r="A188" s="40" t="str">
        <f>IF($G$6 = "", "",$G$6)</f>
        <v/>
      </c>
      <c r="B188" s="35"/>
      <c r="C188" s="1"/>
      <c r="D188" s="1"/>
      <c r="E188" s="1"/>
      <c r="F188" s="1"/>
      <c r="G188" s="1"/>
      <c r="H188" s="2"/>
      <c r="I188" s="19">
        <f>SUM(B188:H188)</f>
        <v>0</v>
      </c>
      <c r="J188" s="52"/>
      <c r="K188" s="32"/>
      <c r="S188" s="7"/>
    </row>
    <row r="189" spans="1:19" ht="17.45" customHeight="1" thickBot="1" x14ac:dyDescent="0.3">
      <c r="A189" s="40" t="str">
        <f>IF($G$7 = "", "",$G$7)</f>
        <v/>
      </c>
      <c r="B189" s="36"/>
      <c r="C189" s="3"/>
      <c r="D189" s="3"/>
      <c r="E189" s="3"/>
      <c r="F189" s="3"/>
      <c r="G189" s="3"/>
      <c r="H189" s="4"/>
      <c r="I189" s="19">
        <f>SUM(B189:H189)</f>
        <v>0</v>
      </c>
      <c r="J189" s="53"/>
      <c r="S189" s="7"/>
    </row>
    <row r="190" spans="1:19" ht="17.45" customHeight="1" thickBot="1" x14ac:dyDescent="0.3">
      <c r="A190" s="40"/>
      <c r="B190" s="34">
        <f>B185+7</f>
        <v>54</v>
      </c>
      <c r="C190" s="17">
        <f>B190+1</f>
        <v>55</v>
      </c>
      <c r="D190" s="17">
        <f t="shared" ref="D190:H190" si="43">C190+1</f>
        <v>56</v>
      </c>
      <c r="E190" s="17">
        <f t="shared" si="43"/>
        <v>57</v>
      </c>
      <c r="F190" s="17">
        <f t="shared" si="43"/>
        <v>58</v>
      </c>
      <c r="G190" s="17">
        <f t="shared" si="43"/>
        <v>59</v>
      </c>
      <c r="H190" s="18">
        <f t="shared" si="43"/>
        <v>60</v>
      </c>
      <c r="I190" s="16"/>
      <c r="J190" s="31" t="str">
        <f>IF(J191&gt;D$4,"WWL Exceeded!","")</f>
        <v/>
      </c>
      <c r="S190" s="7"/>
    </row>
    <row r="191" spans="1:19" ht="17.45" customHeight="1" thickBot="1" x14ac:dyDescent="0.3">
      <c r="A191" s="40" t="str">
        <f>IF($G$4 = "", "",$G$4)</f>
        <v/>
      </c>
      <c r="B191" s="35"/>
      <c r="C191" s="1"/>
      <c r="D191" s="1"/>
      <c r="E191" s="1"/>
      <c r="F191" s="1"/>
      <c r="G191" s="1"/>
      <c r="H191" s="2"/>
      <c r="I191" s="19">
        <f>SUM(B191:H191)</f>
        <v>0</v>
      </c>
      <c r="J191" s="51">
        <f>SUM(I191:I194)</f>
        <v>0</v>
      </c>
      <c r="K191" s="42">
        <f>SUM(G170,H170,I176,I181,I186,I191,B197,C197)</f>
        <v>0</v>
      </c>
      <c r="L191" s="32" t="str">
        <f t="shared" ref="L191:L194" si="44">IF(K191&gt;J$4, "Monthly Authorization Exceeded!","")</f>
        <v/>
      </c>
      <c r="S191" s="7"/>
    </row>
    <row r="192" spans="1:19" ht="17.45" customHeight="1" thickBot="1" x14ac:dyDescent="0.3">
      <c r="A192" s="40" t="str">
        <f>IF($G$5 = "", "",$G$5)</f>
        <v/>
      </c>
      <c r="B192" s="35"/>
      <c r="C192" s="1"/>
      <c r="D192" s="1"/>
      <c r="E192" s="1"/>
      <c r="F192" s="1"/>
      <c r="G192" s="1"/>
      <c r="H192" s="2"/>
      <c r="I192" s="19">
        <f>SUM(B192:H192)</f>
        <v>0</v>
      </c>
      <c r="J192" s="52"/>
      <c r="K192" s="42">
        <f>SUM(G171,H171,I177,I182,I187,I192,B198,C198)</f>
        <v>0</v>
      </c>
      <c r="L192" s="32" t="str">
        <f t="shared" si="44"/>
        <v/>
      </c>
      <c r="S192" s="7"/>
    </row>
    <row r="193" spans="1:19" ht="17.45" customHeight="1" thickBot="1" x14ac:dyDescent="0.3">
      <c r="A193" s="40" t="str">
        <f>IF($G$6 = "", "",$G$6)</f>
        <v/>
      </c>
      <c r="B193" s="35"/>
      <c r="C193" s="1"/>
      <c r="D193" s="1"/>
      <c r="E193" s="1"/>
      <c r="F193" s="1"/>
      <c r="G193" s="1"/>
      <c r="H193" s="2"/>
      <c r="I193" s="19">
        <f>SUM(B193:H193)</f>
        <v>0</v>
      </c>
      <c r="J193" s="52"/>
      <c r="K193" s="42">
        <f>SUM(G172,H172,I178,I183,I188,I193,B199,C199)</f>
        <v>0</v>
      </c>
      <c r="L193" s="32" t="str">
        <f t="shared" si="44"/>
        <v/>
      </c>
      <c r="S193" s="7"/>
    </row>
    <row r="194" spans="1:19" ht="17.45" customHeight="1" thickBot="1" x14ac:dyDescent="0.3">
      <c r="A194" s="40" t="str">
        <f>IF($G$7 = "", "",$G$7)</f>
        <v/>
      </c>
      <c r="B194" s="36"/>
      <c r="C194" s="3"/>
      <c r="D194" s="3"/>
      <c r="E194" s="3"/>
      <c r="F194" s="3"/>
      <c r="G194" s="3"/>
      <c r="H194" s="4"/>
      <c r="I194" s="19">
        <f>SUM(B194:H194)</f>
        <v>0</v>
      </c>
      <c r="J194" s="53"/>
      <c r="K194" s="42">
        <f>SUM(G173,H173,I179,I184,I189,I194,B200,C200)</f>
        <v>0</v>
      </c>
      <c r="L194" s="32" t="str">
        <f t="shared" si="44"/>
        <v/>
      </c>
      <c r="S194" s="7"/>
    </row>
    <row r="195" spans="1:19" ht="17.45" customHeight="1" thickBot="1" x14ac:dyDescent="0.3">
      <c r="A195" s="15"/>
      <c r="B195" s="54">
        <v>46266</v>
      </c>
      <c r="C195" s="55"/>
      <c r="D195" s="55"/>
      <c r="E195" s="55"/>
      <c r="F195" s="55"/>
      <c r="G195" s="55"/>
      <c r="H195" s="55"/>
      <c r="I195" s="20"/>
      <c r="J195" s="20"/>
      <c r="S195" s="7"/>
    </row>
    <row r="196" spans="1:19" ht="17.45" customHeight="1" thickBot="1" x14ac:dyDescent="0.3">
      <c r="A196" s="40"/>
      <c r="B196" s="78">
        <v>30</v>
      </c>
      <c r="C196" s="77">
        <v>31</v>
      </c>
      <c r="D196" s="17">
        <v>1</v>
      </c>
      <c r="E196" s="17">
        <f t="shared" ref="D196:H196" si="45">D196+1</f>
        <v>2</v>
      </c>
      <c r="F196" s="17">
        <f t="shared" si="45"/>
        <v>3</v>
      </c>
      <c r="G196" s="17">
        <f t="shared" si="45"/>
        <v>4</v>
      </c>
      <c r="H196" s="18">
        <f t="shared" si="45"/>
        <v>5</v>
      </c>
      <c r="I196" s="16"/>
      <c r="J196" s="31" t="str">
        <f>IF(J197&gt;D$4,"WWL Exceeded!","")</f>
        <v/>
      </c>
      <c r="S196" s="7"/>
    </row>
    <row r="197" spans="1:19" ht="17.45" customHeight="1" thickBot="1" x14ac:dyDescent="0.3">
      <c r="A197" s="40" t="str">
        <f>IF($G$4 = "", "",$G$4)</f>
        <v/>
      </c>
      <c r="B197" s="35"/>
      <c r="C197" s="1"/>
      <c r="D197" s="1"/>
      <c r="E197" s="1"/>
      <c r="F197" s="1"/>
      <c r="G197" s="1"/>
      <c r="H197" s="2"/>
      <c r="I197" s="19">
        <f>SUM(B197:H197)</f>
        <v>0</v>
      </c>
      <c r="J197" s="51">
        <f>SUM(I197:I200)</f>
        <v>0</v>
      </c>
      <c r="S197" s="7"/>
    </row>
    <row r="198" spans="1:19" ht="17.45" customHeight="1" thickBot="1" x14ac:dyDescent="0.3">
      <c r="A198" s="40" t="str">
        <f>IF($G$5 = "", "",$G$5)</f>
        <v/>
      </c>
      <c r="B198" s="35"/>
      <c r="C198" s="1"/>
      <c r="D198" s="1"/>
      <c r="E198" s="1"/>
      <c r="F198" s="1"/>
      <c r="G198" s="1"/>
      <c r="H198" s="2"/>
      <c r="I198" s="19">
        <f>SUM(B198:H198)</f>
        <v>0</v>
      </c>
      <c r="J198" s="52"/>
      <c r="S198" s="7"/>
    </row>
    <row r="199" spans="1:19" ht="17.45" customHeight="1" thickBot="1" x14ac:dyDescent="0.3">
      <c r="A199" s="40" t="str">
        <f>IF($G$6 = "", "",$G$6)</f>
        <v/>
      </c>
      <c r="B199" s="35"/>
      <c r="C199" s="1"/>
      <c r="D199" s="1"/>
      <c r="E199" s="1"/>
      <c r="F199" s="1"/>
      <c r="G199" s="1"/>
      <c r="H199" s="2"/>
      <c r="I199" s="19">
        <f>SUM(B199:H199)</f>
        <v>0</v>
      </c>
      <c r="J199" s="52"/>
      <c r="S199" s="7"/>
    </row>
    <row r="200" spans="1:19" ht="17.45" customHeight="1" thickBot="1" x14ac:dyDescent="0.3">
      <c r="A200" s="40" t="str">
        <f>IF($G$7 = "", "",$G$7)</f>
        <v/>
      </c>
      <c r="B200" s="36"/>
      <c r="C200" s="3"/>
      <c r="D200" s="3"/>
      <c r="E200" s="3"/>
      <c r="F200" s="3"/>
      <c r="G200" s="3"/>
      <c r="H200" s="4"/>
      <c r="I200" s="19">
        <f>SUM(B200:H200)</f>
        <v>0</v>
      </c>
      <c r="J200" s="53"/>
      <c r="S200" s="7"/>
    </row>
    <row r="201" spans="1:19" ht="17.45" customHeight="1" thickBot="1" x14ac:dyDescent="0.3">
      <c r="A201" s="40"/>
      <c r="B201" s="34">
        <v>6</v>
      </c>
      <c r="C201" s="17">
        <f>B201+1</f>
        <v>7</v>
      </c>
      <c r="D201" s="17">
        <f t="shared" ref="D201:H201" si="46">C201+1</f>
        <v>8</v>
      </c>
      <c r="E201" s="17">
        <f t="shared" si="46"/>
        <v>9</v>
      </c>
      <c r="F201" s="17">
        <f t="shared" si="46"/>
        <v>10</v>
      </c>
      <c r="G201" s="17">
        <f t="shared" si="46"/>
        <v>11</v>
      </c>
      <c r="H201" s="18">
        <f t="shared" si="46"/>
        <v>12</v>
      </c>
      <c r="I201" s="16"/>
      <c r="J201" s="31" t="str">
        <f>IF(J202&gt;D$4,"WWL Exceeded!","")</f>
        <v/>
      </c>
      <c r="S201" s="7"/>
    </row>
    <row r="202" spans="1:19" ht="17.45" customHeight="1" thickBot="1" x14ac:dyDescent="0.3">
      <c r="A202" s="40" t="str">
        <f>IF($G$4 = "", "",$G$4)</f>
        <v/>
      </c>
      <c r="B202" s="35"/>
      <c r="C202" s="1"/>
      <c r="D202" s="1"/>
      <c r="E202" s="1"/>
      <c r="F202" s="1"/>
      <c r="G202" s="1"/>
      <c r="H202" s="2"/>
      <c r="I202" s="19">
        <f>SUM(B202:H202)</f>
        <v>0</v>
      </c>
      <c r="J202" s="51">
        <f>SUM(I202:I205)</f>
        <v>0</v>
      </c>
      <c r="S202" s="7"/>
    </row>
    <row r="203" spans="1:19" ht="16.5" customHeight="1" thickBot="1" x14ac:dyDescent="0.3">
      <c r="A203" s="40" t="str">
        <f>IF($G$5 = "", "",$G$5)</f>
        <v/>
      </c>
      <c r="B203" s="35"/>
      <c r="C203" s="1"/>
      <c r="D203" s="1"/>
      <c r="E203" s="1"/>
      <c r="F203" s="1"/>
      <c r="G203" s="1"/>
      <c r="H203" s="2"/>
      <c r="I203" s="19">
        <f>SUM(B203:H203)</f>
        <v>0</v>
      </c>
      <c r="J203" s="52"/>
      <c r="S203" s="7"/>
    </row>
    <row r="204" spans="1:19" ht="16.5" customHeight="1" thickBot="1" x14ac:dyDescent="0.3">
      <c r="A204" s="40" t="str">
        <f>IF($G$6 = "", "",$G$6)</f>
        <v/>
      </c>
      <c r="B204" s="35"/>
      <c r="C204" s="1"/>
      <c r="D204" s="1"/>
      <c r="E204" s="1"/>
      <c r="F204" s="1"/>
      <c r="G204" s="1"/>
      <c r="H204" s="2"/>
      <c r="I204" s="19">
        <f>SUM(B204:H204)</f>
        <v>0</v>
      </c>
      <c r="J204" s="52"/>
      <c r="S204" s="7"/>
    </row>
    <row r="205" spans="1:19" ht="17.45" customHeight="1" thickBot="1" x14ac:dyDescent="0.3">
      <c r="A205" s="40" t="str">
        <f>IF($G$7 = "", "",$G$7)</f>
        <v/>
      </c>
      <c r="B205" s="36"/>
      <c r="C205" s="3"/>
      <c r="D205" s="3"/>
      <c r="E205" s="3"/>
      <c r="F205" s="3"/>
      <c r="G205" s="3"/>
      <c r="H205" s="4"/>
      <c r="I205" s="19">
        <f>SUM(B205:H205)</f>
        <v>0</v>
      </c>
      <c r="J205" s="53"/>
      <c r="S205" s="7"/>
    </row>
    <row r="206" spans="1:19" ht="17.45" customHeight="1" thickBot="1" x14ac:dyDescent="0.3">
      <c r="A206" s="40"/>
      <c r="B206" s="34">
        <f>B201+7</f>
        <v>13</v>
      </c>
      <c r="C206" s="17">
        <f>B206+1</f>
        <v>14</v>
      </c>
      <c r="D206" s="17">
        <f t="shared" ref="D206:H206" si="47">C206+1</f>
        <v>15</v>
      </c>
      <c r="E206" s="17">
        <f t="shared" si="47"/>
        <v>16</v>
      </c>
      <c r="F206" s="17">
        <f t="shared" si="47"/>
        <v>17</v>
      </c>
      <c r="G206" s="17">
        <f t="shared" si="47"/>
        <v>18</v>
      </c>
      <c r="H206" s="18">
        <f t="shared" si="47"/>
        <v>19</v>
      </c>
      <c r="I206" s="16"/>
      <c r="J206" s="31" t="str">
        <f>IF(J207&gt;D$4,"WWL Exceeded!","")</f>
        <v/>
      </c>
      <c r="S206" s="7"/>
    </row>
    <row r="207" spans="1:19" ht="17.45" customHeight="1" thickBot="1" x14ac:dyDescent="0.3">
      <c r="A207" s="40" t="str">
        <f>IF($G$4 = "", "",$G$4)</f>
        <v/>
      </c>
      <c r="B207" s="35"/>
      <c r="C207" s="1"/>
      <c r="D207" s="1"/>
      <c r="E207" s="1"/>
      <c r="F207" s="1"/>
      <c r="G207" s="1"/>
      <c r="H207" s="2"/>
      <c r="I207" s="19">
        <f>SUM(B207:H207)</f>
        <v>0</v>
      </c>
      <c r="J207" s="51">
        <f>SUM(I207:I210)</f>
        <v>0</v>
      </c>
      <c r="S207" s="7"/>
    </row>
    <row r="208" spans="1:19" ht="17.45" customHeight="1" thickBot="1" x14ac:dyDescent="0.3">
      <c r="A208" s="40" t="str">
        <f>IF($G$5 = "", "",$G$5)</f>
        <v/>
      </c>
      <c r="B208" s="35"/>
      <c r="C208" s="1"/>
      <c r="D208" s="1"/>
      <c r="E208" s="1"/>
      <c r="F208" s="1"/>
      <c r="G208" s="1"/>
      <c r="H208" s="2"/>
      <c r="I208" s="19">
        <f>SUM(B208:H208)</f>
        <v>0</v>
      </c>
      <c r="J208" s="52"/>
      <c r="S208" s="7"/>
    </row>
    <row r="209" spans="1:19" ht="17.45" customHeight="1" thickBot="1" x14ac:dyDescent="0.3">
      <c r="A209" s="40" t="str">
        <f>IF($G$6 = "", "",$G$6)</f>
        <v/>
      </c>
      <c r="B209" s="35"/>
      <c r="C209" s="1"/>
      <c r="D209" s="1"/>
      <c r="E209" s="1"/>
      <c r="F209" s="1"/>
      <c r="G209" s="1"/>
      <c r="H209" s="2"/>
      <c r="I209" s="19">
        <f>SUM(B209:H209)</f>
        <v>0</v>
      </c>
      <c r="J209" s="52"/>
      <c r="S209" s="7"/>
    </row>
    <row r="210" spans="1:19" ht="17.45" customHeight="1" thickBot="1" x14ac:dyDescent="0.3">
      <c r="A210" s="40" t="str">
        <f>IF($G$7 = "", "",$G$7)</f>
        <v/>
      </c>
      <c r="B210" s="36"/>
      <c r="C210" s="3"/>
      <c r="D210" s="3"/>
      <c r="E210" s="3"/>
      <c r="F210" s="3"/>
      <c r="G210" s="3"/>
      <c r="H210" s="4"/>
      <c r="I210" s="19">
        <f>SUM(B210:H210)</f>
        <v>0</v>
      </c>
      <c r="J210" s="53"/>
      <c r="S210" s="7"/>
    </row>
    <row r="211" spans="1:19" ht="17.45" customHeight="1" thickBot="1" x14ac:dyDescent="0.3">
      <c r="A211" s="40"/>
      <c r="B211" s="34">
        <f>B206+7</f>
        <v>20</v>
      </c>
      <c r="C211" s="17">
        <f>B211+1</f>
        <v>21</v>
      </c>
      <c r="D211" s="17">
        <f t="shared" ref="D211:H211" si="48">C211+1</f>
        <v>22</v>
      </c>
      <c r="E211" s="17">
        <f t="shared" si="48"/>
        <v>23</v>
      </c>
      <c r="F211" s="17">
        <f t="shared" si="48"/>
        <v>24</v>
      </c>
      <c r="G211" s="17">
        <f t="shared" si="48"/>
        <v>25</v>
      </c>
      <c r="H211" s="18">
        <f t="shared" si="48"/>
        <v>26</v>
      </c>
      <c r="I211" s="16"/>
      <c r="J211" s="31" t="str">
        <f>IF(J212&gt;D$4,"WWL Exceeded!","")</f>
        <v/>
      </c>
      <c r="K211" s="32"/>
      <c r="S211" s="7"/>
    </row>
    <row r="212" spans="1:19" ht="17.45" customHeight="1" thickBot="1" x14ac:dyDescent="0.3">
      <c r="A212" s="40" t="str">
        <f>IF($G$4 = "", "",$G$4)</f>
        <v/>
      </c>
      <c r="B212" s="35"/>
      <c r="C212" s="1"/>
      <c r="D212" s="1"/>
      <c r="E212" s="1"/>
      <c r="F212" s="1"/>
      <c r="G212" s="1"/>
      <c r="H212" s="2"/>
      <c r="I212" s="19">
        <f>SUM(B212:H212)</f>
        <v>0</v>
      </c>
      <c r="J212" s="51">
        <f>SUM(I212:I215)</f>
        <v>0</v>
      </c>
      <c r="K212" s="43">
        <f>SUM(I197,I202,I207,I212,,B218,C218,D218,E218)</f>
        <v>0</v>
      </c>
      <c r="L212" s="32" t="str">
        <f t="shared" ref="L212:L215" si="49">IF(K212&gt;J$4, "Monthly Authorization Exceeded!","")</f>
        <v/>
      </c>
      <c r="S212" s="7"/>
    </row>
    <row r="213" spans="1:19" ht="17.45" customHeight="1" thickBot="1" x14ac:dyDescent="0.3">
      <c r="A213" s="40" t="str">
        <f>IF($G$5 = "", "",$G$5)</f>
        <v/>
      </c>
      <c r="B213" s="35"/>
      <c r="C213" s="1"/>
      <c r="D213" s="1"/>
      <c r="E213" s="1"/>
      <c r="F213" s="1"/>
      <c r="G213" s="1"/>
      <c r="H213" s="2"/>
      <c r="I213" s="19">
        <f>SUM(B213:H213)</f>
        <v>0</v>
      </c>
      <c r="J213" s="52"/>
      <c r="K213" s="43">
        <f>SUM(I198,I203,I208,I213,B219,C219,D219,E219)</f>
        <v>0</v>
      </c>
      <c r="L213" s="32" t="str">
        <f t="shared" si="49"/>
        <v/>
      </c>
      <c r="S213" s="7"/>
    </row>
    <row r="214" spans="1:19" ht="17.45" customHeight="1" thickBot="1" x14ac:dyDescent="0.3">
      <c r="A214" s="40" t="str">
        <f>IF($G$6 = "", "",$G$6)</f>
        <v/>
      </c>
      <c r="B214" s="35"/>
      <c r="C214" s="1"/>
      <c r="D214" s="1"/>
      <c r="E214" s="1"/>
      <c r="F214" s="1"/>
      <c r="G214" s="1"/>
      <c r="H214" s="2"/>
      <c r="I214" s="19">
        <f>SUM(B214:H214)</f>
        <v>0</v>
      </c>
      <c r="J214" s="52"/>
      <c r="K214" s="43">
        <f>SUM(I199,I204,I209,I214,B220,C220,D220,E220)</f>
        <v>0</v>
      </c>
      <c r="L214" s="32" t="str">
        <f t="shared" si="49"/>
        <v/>
      </c>
      <c r="S214" s="7"/>
    </row>
    <row r="215" spans="1:19" ht="17.45" customHeight="1" thickBot="1" x14ac:dyDescent="0.3">
      <c r="A215" s="40" t="str">
        <f>IF($G$7 = "", "",$G$7)</f>
        <v/>
      </c>
      <c r="B215" s="36"/>
      <c r="C215" s="3"/>
      <c r="D215" s="3"/>
      <c r="E215" s="3"/>
      <c r="F215" s="3"/>
      <c r="G215" s="3"/>
      <c r="H215" s="4"/>
      <c r="I215" s="19">
        <f>SUM(B215:H215)</f>
        <v>0</v>
      </c>
      <c r="J215" s="53"/>
      <c r="K215" s="43">
        <f>SUM(I200,I205,I210,I215,B221,C221,D221,E221)</f>
        <v>0</v>
      </c>
      <c r="L215" s="32" t="str">
        <f t="shared" si="49"/>
        <v/>
      </c>
      <c r="S215" s="7"/>
    </row>
    <row r="216" spans="1:19" ht="17.45" customHeight="1" thickBot="1" x14ac:dyDescent="0.3">
      <c r="A216" s="15"/>
      <c r="B216" s="54">
        <v>46296</v>
      </c>
      <c r="C216" s="55"/>
      <c r="D216" s="55"/>
      <c r="E216" s="55"/>
      <c r="F216" s="55"/>
      <c r="G216" s="55"/>
      <c r="H216" s="55"/>
      <c r="I216" s="20"/>
      <c r="J216" s="20"/>
      <c r="S216" s="7"/>
    </row>
    <row r="217" spans="1:19" ht="17.45" customHeight="1" thickBot="1" x14ac:dyDescent="0.3">
      <c r="A217" s="40"/>
      <c r="B217" s="34">
        <f>B211+7</f>
        <v>27</v>
      </c>
      <c r="C217" s="17">
        <f>B217+1</f>
        <v>28</v>
      </c>
      <c r="D217" s="17">
        <f>C217+1</f>
        <v>29</v>
      </c>
      <c r="E217" s="17">
        <f>D217+1</f>
        <v>30</v>
      </c>
      <c r="F217" s="77">
        <v>1</v>
      </c>
      <c r="G217" s="77">
        <f t="shared" ref="D217:H217" si="50">F217+1</f>
        <v>2</v>
      </c>
      <c r="H217" s="79">
        <f t="shared" si="50"/>
        <v>3</v>
      </c>
      <c r="I217" s="16"/>
      <c r="J217" s="31" t="str">
        <f>IF(J218&gt;D$4,"WWL Exceeded!","")</f>
        <v/>
      </c>
      <c r="S217" s="7"/>
    </row>
    <row r="218" spans="1:19" ht="17.45" customHeight="1" thickBot="1" x14ac:dyDescent="0.3">
      <c r="A218" s="40" t="str">
        <f>IF($G$4 = "", "",$G$4)</f>
        <v/>
      </c>
      <c r="B218" s="35"/>
      <c r="C218" s="1"/>
      <c r="D218" s="1"/>
      <c r="E218" s="1"/>
      <c r="F218" s="1"/>
      <c r="G218" s="1"/>
      <c r="H218" s="2"/>
      <c r="I218" s="19">
        <f>SUM(B218:H218)</f>
        <v>0</v>
      </c>
      <c r="J218" s="51">
        <f>SUM(I218:I221)</f>
        <v>0</v>
      </c>
      <c r="S218" s="7"/>
    </row>
    <row r="219" spans="1:19" ht="17.45" customHeight="1" thickBot="1" x14ac:dyDescent="0.3">
      <c r="A219" s="40" t="str">
        <f>IF($G$5 = "", "",$G$5)</f>
        <v/>
      </c>
      <c r="B219" s="35"/>
      <c r="C219" s="1"/>
      <c r="D219" s="1"/>
      <c r="E219" s="1"/>
      <c r="F219" s="1"/>
      <c r="G219" s="1"/>
      <c r="H219" s="2"/>
      <c r="I219" s="19">
        <f>SUM(B219:H219)</f>
        <v>0</v>
      </c>
      <c r="J219" s="52"/>
      <c r="S219" s="7"/>
    </row>
    <row r="220" spans="1:19" ht="17.45" customHeight="1" thickBot="1" x14ac:dyDescent="0.3">
      <c r="A220" s="40" t="str">
        <f>IF($G$6 = "", "",$G$6)</f>
        <v/>
      </c>
      <c r="B220" s="35"/>
      <c r="C220" s="1"/>
      <c r="D220" s="1"/>
      <c r="E220" s="1"/>
      <c r="F220" s="1"/>
      <c r="G220" s="1"/>
      <c r="H220" s="2"/>
      <c r="I220" s="19">
        <f>SUM(B220:H220)</f>
        <v>0</v>
      </c>
      <c r="J220" s="52"/>
      <c r="S220" s="7"/>
    </row>
    <row r="221" spans="1:19" ht="17.45" customHeight="1" thickBot="1" x14ac:dyDescent="0.3">
      <c r="A221" s="40" t="str">
        <f>IF($G$7 = "", "",$G$7)</f>
        <v/>
      </c>
      <c r="B221" s="36"/>
      <c r="C221" s="3"/>
      <c r="D221" s="3"/>
      <c r="E221" s="3"/>
      <c r="F221" s="3"/>
      <c r="G221" s="3"/>
      <c r="H221" s="4"/>
      <c r="I221" s="19">
        <f>SUM(B221:H221)</f>
        <v>0</v>
      </c>
      <c r="J221" s="53"/>
      <c r="S221" s="7"/>
    </row>
    <row r="222" spans="1:19" ht="17.45" customHeight="1" thickBot="1" x14ac:dyDescent="0.3">
      <c r="A222" s="40"/>
      <c r="B222" s="78">
        <v>4</v>
      </c>
      <c r="C222" s="77">
        <f>B222+1</f>
        <v>5</v>
      </c>
      <c r="D222" s="77">
        <f t="shared" ref="D222:H222" si="51">C222+1</f>
        <v>6</v>
      </c>
      <c r="E222" s="77">
        <f t="shared" si="51"/>
        <v>7</v>
      </c>
      <c r="F222" s="77">
        <f t="shared" si="51"/>
        <v>8</v>
      </c>
      <c r="G222" s="77">
        <f t="shared" si="51"/>
        <v>9</v>
      </c>
      <c r="H222" s="79">
        <f t="shared" si="51"/>
        <v>10</v>
      </c>
      <c r="I222" s="16"/>
      <c r="J222" s="31" t="str">
        <f>IF(J223&gt;D$4,"WWL Exceeded!","")</f>
        <v/>
      </c>
      <c r="S222" s="7"/>
    </row>
    <row r="223" spans="1:19" ht="17.45" customHeight="1" thickBot="1" x14ac:dyDescent="0.3">
      <c r="A223" s="40" t="str">
        <f>IF($G$4 = "", "",$G$4)</f>
        <v/>
      </c>
      <c r="B223" s="35"/>
      <c r="C223" s="1"/>
      <c r="D223" s="1"/>
      <c r="E223" s="1"/>
      <c r="F223" s="1"/>
      <c r="G223" s="1"/>
      <c r="H223" s="2"/>
      <c r="I223" s="19">
        <f>SUM(B223:H223)</f>
        <v>0</v>
      </c>
      <c r="J223" s="51">
        <f>SUM(I223:I226)</f>
        <v>0</v>
      </c>
      <c r="S223" s="7"/>
    </row>
    <row r="224" spans="1:19" ht="17.45" customHeight="1" thickBot="1" x14ac:dyDescent="0.3">
      <c r="A224" s="40" t="str">
        <f>IF($G$5 = "", "",$G$5)</f>
        <v/>
      </c>
      <c r="B224" s="35"/>
      <c r="C224" s="1"/>
      <c r="D224" s="1"/>
      <c r="E224" s="1"/>
      <c r="F224" s="1"/>
      <c r="G224" s="1"/>
      <c r="H224" s="2"/>
      <c r="I224" s="19">
        <f>SUM(B224:H224)</f>
        <v>0</v>
      </c>
      <c r="J224" s="52"/>
      <c r="S224" s="7"/>
    </row>
    <row r="225" spans="1:19" ht="17.45" customHeight="1" thickBot="1" x14ac:dyDescent="0.3">
      <c r="A225" s="40" t="str">
        <f>IF($G$6 = "", "",$G$6)</f>
        <v/>
      </c>
      <c r="B225" s="35"/>
      <c r="C225" s="1"/>
      <c r="D225" s="1"/>
      <c r="E225" s="1"/>
      <c r="F225" s="1"/>
      <c r="G225" s="1"/>
      <c r="H225" s="2"/>
      <c r="I225" s="19">
        <f>SUM(B225:H225)</f>
        <v>0</v>
      </c>
      <c r="J225" s="52"/>
      <c r="S225" s="7"/>
    </row>
    <row r="226" spans="1:19" ht="17.45" customHeight="1" thickBot="1" x14ac:dyDescent="0.3">
      <c r="A226" s="40" t="str">
        <f>IF($G$7 = "", "",$G$7)</f>
        <v/>
      </c>
      <c r="B226" s="36"/>
      <c r="C226" s="3"/>
      <c r="D226" s="3"/>
      <c r="E226" s="3"/>
      <c r="F226" s="3"/>
      <c r="G226" s="3"/>
      <c r="H226" s="4"/>
      <c r="I226" s="19">
        <f>SUM(B226:H226)</f>
        <v>0</v>
      </c>
      <c r="J226" s="53"/>
      <c r="S226" s="7"/>
    </row>
    <row r="227" spans="1:19" ht="17.45" customHeight="1" thickBot="1" x14ac:dyDescent="0.3">
      <c r="A227" s="40"/>
      <c r="B227" s="78">
        <f>B222+7</f>
        <v>11</v>
      </c>
      <c r="C227" s="77">
        <f>B227+1</f>
        <v>12</v>
      </c>
      <c r="D227" s="77">
        <f t="shared" ref="D227:H227" si="52">C227+1</f>
        <v>13</v>
      </c>
      <c r="E227" s="77">
        <f t="shared" si="52"/>
        <v>14</v>
      </c>
      <c r="F227" s="77">
        <f t="shared" si="52"/>
        <v>15</v>
      </c>
      <c r="G227" s="77">
        <f t="shared" si="52"/>
        <v>16</v>
      </c>
      <c r="H227" s="79">
        <f t="shared" si="52"/>
        <v>17</v>
      </c>
      <c r="I227" s="16"/>
      <c r="J227" s="31" t="str">
        <f>IF(J228&gt;D$4,"WWL Exceeded!","")</f>
        <v/>
      </c>
      <c r="S227" s="7"/>
    </row>
    <row r="228" spans="1:19" ht="17.45" customHeight="1" thickBot="1" x14ac:dyDescent="0.3">
      <c r="A228" s="40" t="str">
        <f>IF($G$4 = "", "",$G$4)</f>
        <v/>
      </c>
      <c r="B228" s="35"/>
      <c r="C228" s="1"/>
      <c r="D228" s="1"/>
      <c r="E228" s="1"/>
      <c r="F228" s="1"/>
      <c r="G228" s="1"/>
      <c r="H228" s="2"/>
      <c r="I228" s="19">
        <f>SUM(B228:H228)</f>
        <v>0</v>
      </c>
      <c r="J228" s="51">
        <f>SUM(I228:I231)</f>
        <v>0</v>
      </c>
      <c r="S228" s="7"/>
    </row>
    <row r="229" spans="1:19" ht="17.45" customHeight="1" thickBot="1" x14ac:dyDescent="0.3">
      <c r="A229" s="40" t="str">
        <f>IF($G$5 = "", "",$G$5)</f>
        <v/>
      </c>
      <c r="B229" s="35"/>
      <c r="C229" s="1"/>
      <c r="D229" s="1"/>
      <c r="E229" s="1"/>
      <c r="F229" s="1"/>
      <c r="G229" s="1"/>
      <c r="H229" s="2"/>
      <c r="I229" s="19">
        <f>SUM(B229:H229)</f>
        <v>0</v>
      </c>
      <c r="J229" s="52"/>
      <c r="S229" s="7"/>
    </row>
    <row r="230" spans="1:19" ht="17.45" customHeight="1" thickBot="1" x14ac:dyDescent="0.3">
      <c r="A230" s="40" t="str">
        <f>IF($G$6 = "", "",$G$6)</f>
        <v/>
      </c>
      <c r="B230" s="35"/>
      <c r="C230" s="1"/>
      <c r="D230" s="1"/>
      <c r="E230" s="1"/>
      <c r="F230" s="1"/>
      <c r="G230" s="1"/>
      <c r="H230" s="2"/>
      <c r="I230" s="19">
        <f>SUM(B230:H230)</f>
        <v>0</v>
      </c>
      <c r="J230" s="52"/>
      <c r="S230" s="7"/>
    </row>
    <row r="231" spans="1:19" ht="17.45" customHeight="1" thickBot="1" x14ac:dyDescent="0.3">
      <c r="A231" s="40" t="str">
        <f>IF($G$7 = "", "",$G$7)</f>
        <v/>
      </c>
      <c r="B231" s="36"/>
      <c r="C231" s="3"/>
      <c r="D231" s="3"/>
      <c r="E231" s="3"/>
      <c r="F231" s="3"/>
      <c r="G231" s="3"/>
      <c r="H231" s="4"/>
      <c r="I231" s="19">
        <f>SUM(B231:H231)</f>
        <v>0</v>
      </c>
      <c r="J231" s="53"/>
      <c r="S231" s="7"/>
    </row>
    <row r="232" spans="1:19" ht="17.45" customHeight="1" thickBot="1" x14ac:dyDescent="0.3">
      <c r="A232" s="40"/>
      <c r="B232" s="78">
        <f>B227+7</f>
        <v>18</v>
      </c>
      <c r="C232" s="77">
        <f>B232+1</f>
        <v>19</v>
      </c>
      <c r="D232" s="77">
        <f t="shared" ref="D232:H232" si="53">C232+1</f>
        <v>20</v>
      </c>
      <c r="E232" s="77">
        <f t="shared" si="53"/>
        <v>21</v>
      </c>
      <c r="F232" s="77">
        <f t="shared" si="53"/>
        <v>22</v>
      </c>
      <c r="G232" s="77">
        <f t="shared" si="53"/>
        <v>23</v>
      </c>
      <c r="H232" s="79">
        <f t="shared" si="53"/>
        <v>24</v>
      </c>
      <c r="I232" s="16"/>
      <c r="J232" s="31" t="str">
        <f>IF(J233&gt;D$4,"WWL Exceeded!","")</f>
        <v/>
      </c>
      <c r="K232" s="32"/>
      <c r="S232" s="7"/>
    </row>
    <row r="233" spans="1:19" ht="17.45" customHeight="1" thickBot="1" x14ac:dyDescent="0.3">
      <c r="A233" s="40" t="str">
        <f>IF($G$4 = "", "",$G$4)</f>
        <v/>
      </c>
      <c r="B233" s="35"/>
      <c r="C233" s="1"/>
      <c r="D233" s="1"/>
      <c r="E233" s="1"/>
      <c r="F233" s="1"/>
      <c r="G233" s="1"/>
      <c r="H233" s="2"/>
      <c r="I233" s="19">
        <f>SUM(B233:H233)</f>
        <v>0</v>
      </c>
      <c r="J233" s="51">
        <f>SUM(I233:I236)</f>
        <v>0</v>
      </c>
      <c r="K233" s="32"/>
      <c r="S233" s="7"/>
    </row>
    <row r="234" spans="1:19" ht="17.45" customHeight="1" thickBot="1" x14ac:dyDescent="0.3">
      <c r="A234" s="40" t="str">
        <f>IF($G$5 = "", "",$G$5)</f>
        <v/>
      </c>
      <c r="B234" s="35"/>
      <c r="C234" s="1"/>
      <c r="D234" s="1"/>
      <c r="E234" s="1"/>
      <c r="F234" s="1"/>
      <c r="G234" s="1"/>
      <c r="H234" s="2"/>
      <c r="I234" s="19">
        <f>SUM(B234:H234)</f>
        <v>0</v>
      </c>
      <c r="J234" s="52"/>
      <c r="K234" s="32"/>
      <c r="S234" s="7"/>
    </row>
    <row r="235" spans="1:19" ht="17.45" customHeight="1" thickBot="1" x14ac:dyDescent="0.3">
      <c r="A235" s="40" t="str">
        <f>IF($G$6 = "", "",$G$6)</f>
        <v/>
      </c>
      <c r="B235" s="35"/>
      <c r="C235" s="1"/>
      <c r="D235" s="1"/>
      <c r="E235" s="1"/>
      <c r="F235" s="1"/>
      <c r="G235" s="1"/>
      <c r="H235" s="2"/>
      <c r="I235" s="19">
        <f>SUM(B235:H235)</f>
        <v>0</v>
      </c>
      <c r="J235" s="52"/>
      <c r="K235" s="32"/>
      <c r="S235" s="7"/>
    </row>
    <row r="236" spans="1:19" ht="17.45" customHeight="1" thickBot="1" x14ac:dyDescent="0.3">
      <c r="A236" s="40" t="str">
        <f>IF($G$7 = "", "",$G$7)</f>
        <v/>
      </c>
      <c r="B236" s="36"/>
      <c r="C236" s="3"/>
      <c r="D236" s="3"/>
      <c r="E236" s="3"/>
      <c r="F236" s="3"/>
      <c r="G236" s="3"/>
      <c r="H236" s="4"/>
      <c r="I236" s="19">
        <f>SUM(B236:H236)</f>
        <v>0</v>
      </c>
      <c r="J236" s="53"/>
      <c r="S236" s="7"/>
    </row>
    <row r="237" spans="1:19" ht="17.45" customHeight="1" thickBot="1" x14ac:dyDescent="0.3">
      <c r="A237" s="40"/>
      <c r="B237" s="78">
        <f>B232+7</f>
        <v>25</v>
      </c>
      <c r="C237" s="77">
        <f>B237+1</f>
        <v>26</v>
      </c>
      <c r="D237" s="77">
        <f t="shared" ref="D237:H237" si="54">C237+1</f>
        <v>27</v>
      </c>
      <c r="E237" s="77">
        <f t="shared" si="54"/>
        <v>28</v>
      </c>
      <c r="F237" s="77">
        <v>30</v>
      </c>
      <c r="G237" s="77">
        <v>31</v>
      </c>
      <c r="H237" s="18">
        <v>1</v>
      </c>
      <c r="I237" s="16"/>
      <c r="J237" s="31" t="str">
        <f>IF(J238&gt;D$4,"WWL Exceeded!","")</f>
        <v/>
      </c>
      <c r="S237" s="7"/>
    </row>
    <row r="238" spans="1:19" ht="17.45" customHeight="1" thickBot="1" x14ac:dyDescent="0.3">
      <c r="A238" s="40" t="str">
        <f>IF($G$4 = "", "",$G$4)</f>
        <v/>
      </c>
      <c r="B238" s="35"/>
      <c r="C238" s="1"/>
      <c r="D238" s="1"/>
      <c r="E238" s="1"/>
      <c r="F238" s="1"/>
      <c r="G238" s="1"/>
      <c r="H238" s="2"/>
      <c r="I238" s="19">
        <f>SUM(B238:H238)</f>
        <v>0</v>
      </c>
      <c r="J238" s="51">
        <f>SUM(I238:I241)</f>
        <v>0</v>
      </c>
      <c r="K238" s="42">
        <f>SUM(E218,F218,G218,H218,,I223,I228,I233,B238,C238,D238,E238,F238,G238)</f>
        <v>0</v>
      </c>
      <c r="L238" s="32" t="str">
        <f t="shared" ref="L238:L241" si="55">IF(K238&gt;J$4, "Monthly Authorization Exceeded!","")</f>
        <v/>
      </c>
      <c r="S238" s="7"/>
    </row>
    <row r="239" spans="1:19" ht="17.45" customHeight="1" thickBot="1" x14ac:dyDescent="0.3">
      <c r="A239" s="40" t="str">
        <f>IF($G$5 = "", "",$G$5)</f>
        <v/>
      </c>
      <c r="B239" s="35"/>
      <c r="C239" s="1"/>
      <c r="D239" s="1"/>
      <c r="E239" s="1"/>
      <c r="F239" s="1"/>
      <c r="G239" s="1"/>
      <c r="H239" s="2"/>
      <c r="I239" s="19">
        <f>SUM(B239:H239)</f>
        <v>0</v>
      </c>
      <c r="J239" s="52"/>
      <c r="K239" s="42">
        <f>SUM(E219,F219,G219,H219,I224,I229,I234,B239,C239,D239,E239,F239,G239)</f>
        <v>0</v>
      </c>
      <c r="L239" s="32" t="str">
        <f t="shared" si="55"/>
        <v/>
      </c>
      <c r="S239" s="7"/>
    </row>
    <row r="240" spans="1:19" ht="17.45" customHeight="1" thickBot="1" x14ac:dyDescent="0.3">
      <c r="A240" s="40" t="str">
        <f>IF($G$6 = "", "",$G$6)</f>
        <v/>
      </c>
      <c r="B240" s="35"/>
      <c r="C240" s="1"/>
      <c r="D240" s="1"/>
      <c r="E240" s="1"/>
      <c r="F240" s="1"/>
      <c r="G240" s="1"/>
      <c r="H240" s="2"/>
      <c r="I240" s="19">
        <f>SUM(B240:H240)</f>
        <v>0</v>
      </c>
      <c r="J240" s="52"/>
      <c r="K240" s="42">
        <f>SUM(E220,F220,G220,H220,I225,I230,I235,B240,C240,D240,E240,F240,G240)</f>
        <v>0</v>
      </c>
      <c r="L240" s="32" t="str">
        <f t="shared" si="55"/>
        <v/>
      </c>
      <c r="S240" s="7"/>
    </row>
    <row r="241" spans="1:19" ht="17.45" customHeight="1" thickBot="1" x14ac:dyDescent="0.3">
      <c r="A241" s="40" t="str">
        <f>IF($G$7 = "", "",$G$7)</f>
        <v/>
      </c>
      <c r="B241" s="36"/>
      <c r="C241" s="3"/>
      <c r="D241" s="3"/>
      <c r="E241" s="3"/>
      <c r="F241" s="3"/>
      <c r="G241" s="3"/>
      <c r="H241" s="4"/>
      <c r="I241" s="19">
        <f>SUM(B241:H241)</f>
        <v>0</v>
      </c>
      <c r="J241" s="53"/>
      <c r="K241" s="42">
        <f>SUM(E221,F221,G221,H221,I226,I231,I236,B241,C241,D241,E241,F241,G241,)</f>
        <v>0</v>
      </c>
      <c r="L241" s="32" t="str">
        <f t="shared" si="55"/>
        <v/>
      </c>
      <c r="S241" s="7"/>
    </row>
    <row r="242" spans="1:19" ht="17.45" customHeight="1" thickBot="1" x14ac:dyDescent="0.3">
      <c r="A242" s="15"/>
      <c r="B242" s="54">
        <v>46327</v>
      </c>
      <c r="C242" s="55"/>
      <c r="D242" s="55"/>
      <c r="E242" s="55"/>
      <c r="F242" s="55"/>
      <c r="G242" s="55"/>
      <c r="H242" s="55"/>
      <c r="I242" s="20"/>
      <c r="J242" s="20"/>
      <c r="S242" s="7"/>
    </row>
    <row r="243" spans="1:19" ht="17.45" customHeight="1" thickBot="1" x14ac:dyDescent="0.3">
      <c r="A243" s="40"/>
      <c r="B243" s="34">
        <v>2</v>
      </c>
      <c r="C243" s="17">
        <f>B243+1</f>
        <v>3</v>
      </c>
      <c r="D243" s="17">
        <f t="shared" ref="D243:H243" si="56">C243+1</f>
        <v>4</v>
      </c>
      <c r="E243" s="17">
        <f t="shared" si="56"/>
        <v>5</v>
      </c>
      <c r="F243" s="17">
        <f t="shared" si="56"/>
        <v>6</v>
      </c>
      <c r="G243" s="17">
        <f t="shared" si="56"/>
        <v>7</v>
      </c>
      <c r="H243" s="18">
        <f t="shared" si="56"/>
        <v>8</v>
      </c>
      <c r="I243" s="16"/>
      <c r="J243" s="31" t="str">
        <f>IF(J244&gt;D$4,"WWL Exceeded!","")</f>
        <v/>
      </c>
      <c r="S243" s="7"/>
    </row>
    <row r="244" spans="1:19" ht="17.45" customHeight="1" thickBot="1" x14ac:dyDescent="0.3">
      <c r="A244" s="40" t="str">
        <f>IF($G$4 = "", "",$G$4)</f>
        <v/>
      </c>
      <c r="B244" s="35"/>
      <c r="C244" s="1"/>
      <c r="D244" s="1"/>
      <c r="E244" s="1"/>
      <c r="F244" s="1"/>
      <c r="G244" s="1"/>
      <c r="H244" s="2"/>
      <c r="I244" s="19">
        <f>SUM(B244:H244)</f>
        <v>0</v>
      </c>
      <c r="J244" s="51">
        <f>SUM(I244:I247)</f>
        <v>0</v>
      </c>
      <c r="S244" s="7"/>
    </row>
    <row r="245" spans="1:19" ht="17.45" customHeight="1" thickBot="1" x14ac:dyDescent="0.3">
      <c r="A245" s="40" t="str">
        <f>IF($G$5 = "", "",$G$5)</f>
        <v/>
      </c>
      <c r="B245" s="35"/>
      <c r="C245" s="1"/>
      <c r="D245" s="1"/>
      <c r="E245" s="1"/>
      <c r="F245" s="1"/>
      <c r="G245" s="1"/>
      <c r="H245" s="2"/>
      <c r="I245" s="19">
        <f>SUM(B245:H245)</f>
        <v>0</v>
      </c>
      <c r="J245" s="52"/>
      <c r="S245" s="7"/>
    </row>
    <row r="246" spans="1:19" ht="17.45" customHeight="1" thickBot="1" x14ac:dyDescent="0.3">
      <c r="A246" s="40" t="str">
        <f>IF($G$6 = "", "",$G$6)</f>
        <v/>
      </c>
      <c r="B246" s="35"/>
      <c r="C246" s="1"/>
      <c r="D246" s="1"/>
      <c r="E246" s="1"/>
      <c r="F246" s="1"/>
      <c r="G246" s="1"/>
      <c r="H246" s="2"/>
      <c r="I246" s="19">
        <f>SUM(B246:H246)</f>
        <v>0</v>
      </c>
      <c r="J246" s="52"/>
      <c r="S246" s="7"/>
    </row>
    <row r="247" spans="1:19" ht="17.45" customHeight="1" thickBot="1" x14ac:dyDescent="0.3">
      <c r="A247" s="40" t="str">
        <f>IF($G$7 = "", "",$G$7)</f>
        <v/>
      </c>
      <c r="B247" s="36"/>
      <c r="C247" s="3"/>
      <c r="D247" s="3"/>
      <c r="E247" s="3"/>
      <c r="F247" s="3"/>
      <c r="G247" s="3"/>
      <c r="H247" s="4"/>
      <c r="I247" s="19">
        <f>SUM(B247:H247)</f>
        <v>0</v>
      </c>
      <c r="J247" s="53"/>
      <c r="S247" s="7"/>
    </row>
    <row r="248" spans="1:19" ht="17.45" customHeight="1" thickBot="1" x14ac:dyDescent="0.3">
      <c r="A248" s="40"/>
      <c r="B248" s="34">
        <f>B243+7</f>
        <v>9</v>
      </c>
      <c r="C248" s="17">
        <f>B248+1</f>
        <v>10</v>
      </c>
      <c r="D248" s="17">
        <f t="shared" ref="D248:H248" si="57">C248+1</f>
        <v>11</v>
      </c>
      <c r="E248" s="17">
        <f t="shared" si="57"/>
        <v>12</v>
      </c>
      <c r="F248" s="17">
        <f t="shared" si="57"/>
        <v>13</v>
      </c>
      <c r="G248" s="17">
        <f t="shared" si="57"/>
        <v>14</v>
      </c>
      <c r="H248" s="18">
        <f t="shared" si="57"/>
        <v>15</v>
      </c>
      <c r="I248" s="16"/>
      <c r="J248" s="31" t="str">
        <f>IF(J249&gt;D$4,"WWL Exceeded!","")</f>
        <v/>
      </c>
      <c r="S248" s="7"/>
    </row>
    <row r="249" spans="1:19" ht="17.45" customHeight="1" thickBot="1" x14ac:dyDescent="0.3">
      <c r="A249" s="40" t="str">
        <f>IF($G$4 = "", "",$G$4)</f>
        <v/>
      </c>
      <c r="B249" s="35"/>
      <c r="C249" s="1"/>
      <c r="D249" s="1"/>
      <c r="E249" s="1"/>
      <c r="F249" s="1"/>
      <c r="G249" s="1"/>
      <c r="H249" s="2"/>
      <c r="I249" s="19">
        <f>SUM(B249:H249)</f>
        <v>0</v>
      </c>
      <c r="J249" s="51">
        <f>SUM(I249:I252)</f>
        <v>0</v>
      </c>
      <c r="S249" s="7"/>
    </row>
    <row r="250" spans="1:19" ht="17.45" customHeight="1" thickBot="1" x14ac:dyDescent="0.3">
      <c r="A250" s="40" t="str">
        <f>IF($G$5 = "", "",$G$5)</f>
        <v/>
      </c>
      <c r="B250" s="35"/>
      <c r="C250" s="1"/>
      <c r="D250" s="1"/>
      <c r="E250" s="1"/>
      <c r="F250" s="1"/>
      <c r="G250" s="1"/>
      <c r="H250" s="2"/>
      <c r="I250" s="19">
        <f>SUM(B250:H250)</f>
        <v>0</v>
      </c>
      <c r="J250" s="52"/>
      <c r="S250" s="7"/>
    </row>
    <row r="251" spans="1:19" ht="17.45" customHeight="1" thickBot="1" x14ac:dyDescent="0.3">
      <c r="A251" s="40" t="str">
        <f>IF($G$6 = "", "",$G$6)</f>
        <v/>
      </c>
      <c r="B251" s="35"/>
      <c r="C251" s="1"/>
      <c r="D251" s="1"/>
      <c r="E251" s="1"/>
      <c r="F251" s="1"/>
      <c r="G251" s="1"/>
      <c r="H251" s="2"/>
      <c r="I251" s="19">
        <f>SUM(B251:H251)</f>
        <v>0</v>
      </c>
      <c r="J251" s="52"/>
      <c r="S251" s="7"/>
    </row>
    <row r="252" spans="1:19" ht="17.45" customHeight="1" thickBot="1" x14ac:dyDescent="0.3">
      <c r="A252" s="40" t="str">
        <f>IF($G$7 = "", "",$G$7)</f>
        <v/>
      </c>
      <c r="B252" s="36"/>
      <c r="C252" s="3"/>
      <c r="D252" s="3"/>
      <c r="E252" s="3"/>
      <c r="F252" s="3"/>
      <c r="G252" s="3"/>
      <c r="H252" s="4"/>
      <c r="I252" s="19">
        <f>SUM(B252:H252)</f>
        <v>0</v>
      </c>
      <c r="J252" s="53"/>
      <c r="S252" s="7"/>
    </row>
    <row r="253" spans="1:19" ht="17.45" customHeight="1" thickBot="1" x14ac:dyDescent="0.3">
      <c r="A253" s="40"/>
      <c r="B253" s="34">
        <f>B248+7</f>
        <v>16</v>
      </c>
      <c r="C253" s="17">
        <f>B253+1</f>
        <v>17</v>
      </c>
      <c r="D253" s="17">
        <f t="shared" ref="D253:H253" si="58">C253+1</f>
        <v>18</v>
      </c>
      <c r="E253" s="17">
        <f t="shared" si="58"/>
        <v>19</v>
      </c>
      <c r="F253" s="17">
        <f t="shared" si="58"/>
        <v>20</v>
      </c>
      <c r="G253" s="17">
        <f t="shared" si="58"/>
        <v>21</v>
      </c>
      <c r="H253" s="18">
        <v>22</v>
      </c>
      <c r="I253" s="16"/>
      <c r="J253" s="31" t="str">
        <f>IF(J254&gt;D$4,"WWL Exceeded!","")</f>
        <v/>
      </c>
      <c r="K253" s="32"/>
      <c r="S253" s="7"/>
    </row>
    <row r="254" spans="1:19" ht="17.45" customHeight="1" thickBot="1" x14ac:dyDescent="0.3">
      <c r="A254" s="40" t="str">
        <f>IF($G$4 = "", "",$G$4)</f>
        <v/>
      </c>
      <c r="B254" s="35"/>
      <c r="C254" s="1"/>
      <c r="D254" s="1"/>
      <c r="E254" s="1"/>
      <c r="F254" s="1"/>
      <c r="G254" s="1"/>
      <c r="H254" s="2"/>
      <c r="I254" s="19">
        <f>SUM(B254:H254)</f>
        <v>0</v>
      </c>
      <c r="J254" s="51">
        <f>SUM(I254:I257)</f>
        <v>0</v>
      </c>
      <c r="K254" s="32"/>
      <c r="S254" s="7"/>
    </row>
    <row r="255" spans="1:19" ht="17.45" customHeight="1" thickBot="1" x14ac:dyDescent="0.3">
      <c r="A255" s="40" t="str">
        <f>IF($G$5 = "", "",$G$5)</f>
        <v/>
      </c>
      <c r="B255" s="35"/>
      <c r="C255" s="1"/>
      <c r="D255" s="1"/>
      <c r="E255" s="1"/>
      <c r="F255" s="1"/>
      <c r="G255" s="1"/>
      <c r="H255" s="2"/>
      <c r="I255" s="19">
        <f>SUM(B255:H255)</f>
        <v>0</v>
      </c>
      <c r="J255" s="52"/>
      <c r="K255" s="32"/>
      <c r="S255" s="7"/>
    </row>
    <row r="256" spans="1:19" ht="17.45" customHeight="1" thickBot="1" x14ac:dyDescent="0.3">
      <c r="A256" s="40" t="str">
        <f>IF($G$6 = "", "",$G$6)</f>
        <v/>
      </c>
      <c r="B256" s="35"/>
      <c r="C256" s="1"/>
      <c r="D256" s="1"/>
      <c r="E256" s="1"/>
      <c r="F256" s="1"/>
      <c r="G256" s="1"/>
      <c r="H256" s="2"/>
      <c r="I256" s="19">
        <f>SUM(B256:H256)</f>
        <v>0</v>
      </c>
      <c r="J256" s="52"/>
      <c r="K256" s="32"/>
      <c r="S256" s="7"/>
    </row>
    <row r="257" spans="1:19" ht="17.45" customHeight="1" thickBot="1" x14ac:dyDescent="0.3">
      <c r="A257" s="40" t="str">
        <f>IF($G$7 = "", "",$G$7)</f>
        <v/>
      </c>
      <c r="B257" s="36"/>
      <c r="C257" s="3"/>
      <c r="D257" s="3"/>
      <c r="E257" s="3"/>
      <c r="F257" s="3"/>
      <c r="G257" s="3"/>
      <c r="H257" s="4"/>
      <c r="I257" s="19">
        <f>SUM(B257:H257)</f>
        <v>0</v>
      </c>
      <c r="J257" s="53"/>
      <c r="S257" s="7"/>
    </row>
    <row r="258" spans="1:19" ht="17.45" customHeight="1" thickBot="1" x14ac:dyDescent="0.3">
      <c r="A258" s="40"/>
      <c r="B258" s="34">
        <f>B253+7</f>
        <v>23</v>
      </c>
      <c r="C258" s="17">
        <f>B258+1</f>
        <v>24</v>
      </c>
      <c r="D258" s="17">
        <f t="shared" ref="D258:H258" si="59">C258+1</f>
        <v>25</v>
      </c>
      <c r="E258" s="17">
        <f t="shared" si="59"/>
        <v>26</v>
      </c>
      <c r="F258" s="17">
        <f t="shared" si="59"/>
        <v>27</v>
      </c>
      <c r="G258" s="17">
        <f t="shared" si="59"/>
        <v>28</v>
      </c>
      <c r="H258" s="18">
        <f t="shared" si="59"/>
        <v>29</v>
      </c>
      <c r="I258" s="16"/>
      <c r="J258" s="31" t="str">
        <f>IF(J259&gt;D$4,"WWL Exceeded!","")</f>
        <v/>
      </c>
      <c r="S258" s="7"/>
    </row>
    <row r="259" spans="1:19" ht="17.45" customHeight="1" thickBot="1" x14ac:dyDescent="0.3">
      <c r="A259" s="40" t="str">
        <f>IF($G$4 = "", "",$G$4)</f>
        <v/>
      </c>
      <c r="B259" s="35"/>
      <c r="C259" s="1"/>
      <c r="D259" s="1"/>
      <c r="E259" s="1"/>
      <c r="F259" s="1"/>
      <c r="G259" s="1"/>
      <c r="H259" s="2"/>
      <c r="I259" s="19">
        <f>SUM(B259:H259)</f>
        <v>0</v>
      </c>
      <c r="J259" s="51">
        <f>SUM(I259:I262)</f>
        <v>0</v>
      </c>
      <c r="K259" s="42">
        <f>SUM(H238,I244,I249,I254,I259,B265)</f>
        <v>0</v>
      </c>
      <c r="L259" s="32" t="str">
        <f t="shared" ref="L259:L262" si="60">IF(K259&gt;J$4, "Monthly Authorization Exceeded!","")</f>
        <v/>
      </c>
      <c r="S259" s="7"/>
    </row>
    <row r="260" spans="1:19" ht="17.45" customHeight="1" thickBot="1" x14ac:dyDescent="0.3">
      <c r="A260" s="40" t="str">
        <f>IF($G$5 = "", "",$G$5)</f>
        <v/>
      </c>
      <c r="B260" s="35"/>
      <c r="C260" s="1"/>
      <c r="D260" s="1"/>
      <c r="E260" s="1"/>
      <c r="F260" s="1"/>
      <c r="G260" s="1"/>
      <c r="H260" s="2"/>
      <c r="I260" s="19">
        <f>SUM(B260:H260)</f>
        <v>0</v>
      </c>
      <c r="J260" s="52"/>
      <c r="K260" s="42">
        <f>SUM(H239,I245,I250,I255,I260,B266)</f>
        <v>0</v>
      </c>
      <c r="L260" s="32" t="str">
        <f t="shared" si="60"/>
        <v/>
      </c>
      <c r="S260" s="7"/>
    </row>
    <row r="261" spans="1:19" ht="17.45" customHeight="1" thickBot="1" x14ac:dyDescent="0.3">
      <c r="A261" s="40" t="str">
        <f>IF($G$6 = "", "",$G$6)</f>
        <v/>
      </c>
      <c r="B261" s="35"/>
      <c r="C261" s="1"/>
      <c r="D261" s="1"/>
      <c r="E261" s="1"/>
      <c r="F261" s="1"/>
      <c r="G261" s="1"/>
      <c r="H261" s="2"/>
      <c r="I261" s="19">
        <f>SUM(B261:H261)</f>
        <v>0</v>
      </c>
      <c r="J261" s="52"/>
      <c r="K261" s="42">
        <f>SUM(H240,I246,I251,I256,I261,B267)</f>
        <v>0</v>
      </c>
      <c r="L261" s="32" t="str">
        <f t="shared" si="60"/>
        <v/>
      </c>
      <c r="S261" s="7"/>
    </row>
    <row r="262" spans="1:19" ht="17.45" customHeight="1" thickBot="1" x14ac:dyDescent="0.3">
      <c r="A262" s="40" t="str">
        <f>IF($G$7 = "", "",$G$7)</f>
        <v/>
      </c>
      <c r="B262" s="36"/>
      <c r="C262" s="3"/>
      <c r="D262" s="3"/>
      <c r="E262" s="3"/>
      <c r="F262" s="3"/>
      <c r="G262" s="3"/>
      <c r="H262" s="4"/>
      <c r="I262" s="19">
        <f>SUM(B262:H262)</f>
        <v>0</v>
      </c>
      <c r="J262" s="53"/>
      <c r="K262" s="42">
        <f>SUM(H241,I247,I252,I257,I262,B268)</f>
        <v>0</v>
      </c>
      <c r="L262" s="32" t="str">
        <f t="shared" si="60"/>
        <v/>
      </c>
      <c r="S262" s="7"/>
    </row>
    <row r="263" spans="1:19" ht="17.45" customHeight="1" thickBot="1" x14ac:dyDescent="0.3">
      <c r="A263" s="15"/>
      <c r="B263" s="54">
        <v>46357</v>
      </c>
      <c r="C263" s="55"/>
      <c r="D263" s="55"/>
      <c r="E263" s="55"/>
      <c r="F263" s="55"/>
      <c r="G263" s="55"/>
      <c r="H263" s="55"/>
      <c r="I263" s="20"/>
      <c r="J263" s="20"/>
      <c r="S263" s="7"/>
    </row>
    <row r="264" spans="1:19" ht="17.45" customHeight="1" thickBot="1" x14ac:dyDescent="0.3">
      <c r="A264" s="40"/>
      <c r="B264" s="34">
        <f>B258+7</f>
        <v>30</v>
      </c>
      <c r="C264" s="77">
        <v>1</v>
      </c>
      <c r="D264" s="77">
        <f t="shared" ref="D264:H264" si="61">C264+1</f>
        <v>2</v>
      </c>
      <c r="E264" s="77">
        <f t="shared" si="61"/>
        <v>3</v>
      </c>
      <c r="F264" s="77">
        <f t="shared" si="61"/>
        <v>4</v>
      </c>
      <c r="G264" s="77">
        <f t="shared" si="61"/>
        <v>5</v>
      </c>
      <c r="H264" s="79">
        <f t="shared" si="61"/>
        <v>6</v>
      </c>
      <c r="I264" s="16"/>
      <c r="J264" s="31" t="str">
        <f>IF(J265&gt;D$4,"WWL Exceeded!","")</f>
        <v/>
      </c>
      <c r="S264" s="7"/>
    </row>
    <row r="265" spans="1:19" ht="17.45" customHeight="1" thickBot="1" x14ac:dyDescent="0.3">
      <c r="A265" s="40" t="str">
        <f>IF($G$4 = "", "",$G$4)</f>
        <v/>
      </c>
      <c r="B265" s="35"/>
      <c r="C265" s="1"/>
      <c r="D265" s="1"/>
      <c r="E265" s="1"/>
      <c r="F265" s="1"/>
      <c r="G265" s="1"/>
      <c r="H265" s="2"/>
      <c r="I265" s="19">
        <f>SUM(B265:H265)</f>
        <v>0</v>
      </c>
      <c r="J265" s="51">
        <f>SUM(I265:I268)</f>
        <v>0</v>
      </c>
      <c r="S265" s="7"/>
    </row>
    <row r="266" spans="1:19" ht="17.45" customHeight="1" thickBot="1" x14ac:dyDescent="0.3">
      <c r="A266" s="40" t="str">
        <f>IF($G$5 = "", "",$G$5)</f>
        <v/>
      </c>
      <c r="B266" s="35"/>
      <c r="C266" s="1"/>
      <c r="D266" s="1"/>
      <c r="E266" s="1"/>
      <c r="F266" s="1"/>
      <c r="G266" s="1"/>
      <c r="H266" s="2"/>
      <c r="I266" s="19">
        <f>SUM(B266:H266)</f>
        <v>0</v>
      </c>
      <c r="J266" s="52"/>
      <c r="S266" s="7"/>
    </row>
    <row r="267" spans="1:19" ht="17.45" customHeight="1" thickBot="1" x14ac:dyDescent="0.3">
      <c r="A267" s="40" t="str">
        <f>IF($G$6 = "", "",$G$6)</f>
        <v/>
      </c>
      <c r="B267" s="35"/>
      <c r="C267" s="1"/>
      <c r="D267" s="1"/>
      <c r="E267" s="1"/>
      <c r="F267" s="1"/>
      <c r="G267" s="1"/>
      <c r="H267" s="2"/>
      <c r="I267" s="19">
        <f>SUM(B267:H267)</f>
        <v>0</v>
      </c>
      <c r="J267" s="52"/>
      <c r="S267" s="7"/>
    </row>
    <row r="268" spans="1:19" ht="17.45" customHeight="1" thickBot="1" x14ac:dyDescent="0.3">
      <c r="A268" s="40" t="str">
        <f>IF($G$7 = "", "",$G$7)</f>
        <v/>
      </c>
      <c r="B268" s="36"/>
      <c r="C268" s="3"/>
      <c r="D268" s="3"/>
      <c r="E268" s="3"/>
      <c r="F268" s="3"/>
      <c r="G268" s="3"/>
      <c r="H268" s="4"/>
      <c r="I268" s="19">
        <f>SUM(B268:H268)</f>
        <v>0</v>
      </c>
      <c r="J268" s="53"/>
      <c r="S268" s="7"/>
    </row>
    <row r="269" spans="1:19" ht="17.45" customHeight="1" thickBot="1" x14ac:dyDescent="0.3">
      <c r="A269" s="40"/>
      <c r="B269" s="78">
        <f>H264+1</f>
        <v>7</v>
      </c>
      <c r="C269" s="77">
        <f>B269+1</f>
        <v>8</v>
      </c>
      <c r="D269" s="77">
        <f t="shared" ref="D269:H269" si="62">C269+1</f>
        <v>9</v>
      </c>
      <c r="E269" s="77">
        <f t="shared" si="62"/>
        <v>10</v>
      </c>
      <c r="F269" s="77">
        <f t="shared" si="62"/>
        <v>11</v>
      </c>
      <c r="G269" s="77">
        <f t="shared" si="62"/>
        <v>12</v>
      </c>
      <c r="H269" s="79">
        <f t="shared" si="62"/>
        <v>13</v>
      </c>
      <c r="I269" s="16"/>
      <c r="J269" s="31" t="str">
        <f>IF(J270&gt;D$4,"WWL Exceeded!","")</f>
        <v/>
      </c>
      <c r="S269" s="7"/>
    </row>
    <row r="270" spans="1:19" ht="17.45" customHeight="1" thickBot="1" x14ac:dyDescent="0.3">
      <c r="A270" s="40" t="str">
        <f>IF($G$4 = "", "",$G$4)</f>
        <v/>
      </c>
      <c r="B270" s="35"/>
      <c r="C270" s="1"/>
      <c r="D270" s="1"/>
      <c r="E270" s="1"/>
      <c r="F270" s="1"/>
      <c r="G270" s="1"/>
      <c r="H270" s="2"/>
      <c r="I270" s="19">
        <f>SUM(B270:H270)</f>
        <v>0</v>
      </c>
      <c r="J270" s="51">
        <f>SUM(I270:I273)</f>
        <v>0</v>
      </c>
      <c r="S270" s="7"/>
    </row>
    <row r="271" spans="1:19" ht="17.45" customHeight="1" thickBot="1" x14ac:dyDescent="0.3">
      <c r="A271" s="40" t="str">
        <f>IF($G$5 = "", "",$G$5)</f>
        <v/>
      </c>
      <c r="B271" s="35"/>
      <c r="C271" s="1"/>
      <c r="D271" s="1"/>
      <c r="E271" s="1"/>
      <c r="F271" s="1"/>
      <c r="G271" s="1"/>
      <c r="H271" s="2"/>
      <c r="I271" s="19">
        <f>SUM(B271:H271)</f>
        <v>0</v>
      </c>
      <c r="J271" s="52"/>
      <c r="S271" s="7"/>
    </row>
    <row r="272" spans="1:19" ht="17.45" customHeight="1" thickBot="1" x14ac:dyDescent="0.3">
      <c r="A272" s="40" t="str">
        <f>IF($G$6 = "", "",$G$6)</f>
        <v/>
      </c>
      <c r="B272" s="35"/>
      <c r="C272" s="1"/>
      <c r="D272" s="1"/>
      <c r="E272" s="1"/>
      <c r="F272" s="1"/>
      <c r="G272" s="1"/>
      <c r="H272" s="2"/>
      <c r="I272" s="19">
        <f>SUM(B272:H272)</f>
        <v>0</v>
      </c>
      <c r="J272" s="52"/>
      <c r="S272" s="7"/>
    </row>
    <row r="273" spans="1:19" ht="17.45" customHeight="1" thickBot="1" x14ac:dyDescent="0.3">
      <c r="A273" s="40" t="str">
        <f>IF($G$7 = "", "",$G$7)</f>
        <v/>
      </c>
      <c r="B273" s="36"/>
      <c r="C273" s="3"/>
      <c r="D273" s="3"/>
      <c r="E273" s="3"/>
      <c r="F273" s="3"/>
      <c r="G273" s="3"/>
      <c r="H273" s="4"/>
      <c r="I273" s="19">
        <f>SUM(B273:H273)</f>
        <v>0</v>
      </c>
      <c r="J273" s="53"/>
      <c r="S273" s="7"/>
    </row>
    <row r="274" spans="1:19" ht="17.45" customHeight="1" thickBot="1" x14ac:dyDescent="0.3">
      <c r="A274" s="40"/>
      <c r="B274" s="78">
        <f>B269+7</f>
        <v>14</v>
      </c>
      <c r="C274" s="77">
        <f>B274+1</f>
        <v>15</v>
      </c>
      <c r="D274" s="77">
        <f t="shared" ref="D274:H274" si="63">C274+1</f>
        <v>16</v>
      </c>
      <c r="E274" s="77">
        <f t="shared" si="63"/>
        <v>17</v>
      </c>
      <c r="F274" s="77">
        <f t="shared" si="63"/>
        <v>18</v>
      </c>
      <c r="G274" s="77">
        <f t="shared" si="63"/>
        <v>19</v>
      </c>
      <c r="H274" s="79">
        <f t="shared" si="63"/>
        <v>20</v>
      </c>
      <c r="I274" s="16"/>
      <c r="J274" s="31" t="str">
        <f>IF(J275&gt;D$4,"WWL Exceeded!","")</f>
        <v/>
      </c>
      <c r="S274" s="7"/>
    </row>
    <row r="275" spans="1:19" ht="17.45" customHeight="1" thickBot="1" x14ac:dyDescent="0.3">
      <c r="A275" s="40" t="str">
        <f>IF($G$4 = "", "",$G$4)</f>
        <v/>
      </c>
      <c r="B275" s="35"/>
      <c r="C275" s="1"/>
      <c r="D275" s="1"/>
      <c r="E275" s="1"/>
      <c r="F275" s="1"/>
      <c r="G275" s="1"/>
      <c r="H275" s="2"/>
      <c r="I275" s="19">
        <f>SUM(B275:H275)</f>
        <v>0</v>
      </c>
      <c r="J275" s="51">
        <f>SUM(I275:I278)</f>
        <v>0</v>
      </c>
      <c r="S275" s="7"/>
    </row>
    <row r="276" spans="1:19" ht="17.45" customHeight="1" thickBot="1" x14ac:dyDescent="0.3">
      <c r="A276" s="40" t="str">
        <f>IF($G$5 = "", "",$G$5)</f>
        <v/>
      </c>
      <c r="B276" s="35"/>
      <c r="C276" s="1"/>
      <c r="D276" s="1"/>
      <c r="E276" s="1"/>
      <c r="F276" s="1"/>
      <c r="G276" s="1"/>
      <c r="H276" s="2"/>
      <c r="I276" s="19">
        <f>SUM(B276:H276)</f>
        <v>0</v>
      </c>
      <c r="J276" s="52"/>
      <c r="S276" s="7"/>
    </row>
    <row r="277" spans="1:19" ht="17.45" customHeight="1" thickBot="1" x14ac:dyDescent="0.3">
      <c r="A277" s="40" t="str">
        <f>IF($G$6 = "", "",$G$6)</f>
        <v/>
      </c>
      <c r="B277" s="35"/>
      <c r="C277" s="1"/>
      <c r="D277" s="1"/>
      <c r="E277" s="1"/>
      <c r="F277" s="1"/>
      <c r="G277" s="1"/>
      <c r="H277" s="2"/>
      <c r="I277" s="19">
        <f>SUM(B277:H277)</f>
        <v>0</v>
      </c>
      <c r="J277" s="52"/>
      <c r="S277" s="7"/>
    </row>
    <row r="278" spans="1:19" ht="17.45" customHeight="1" thickBot="1" x14ac:dyDescent="0.3">
      <c r="A278" s="40" t="str">
        <f>IF($G$7 = "", "",$G$7)</f>
        <v/>
      </c>
      <c r="B278" s="36"/>
      <c r="C278" s="3"/>
      <c r="D278" s="3"/>
      <c r="E278" s="3"/>
      <c r="F278" s="3"/>
      <c r="G278" s="3"/>
      <c r="H278" s="4"/>
      <c r="I278" s="19">
        <f>SUM(B278:H278)</f>
        <v>0</v>
      </c>
      <c r="J278" s="53"/>
      <c r="S278" s="7"/>
    </row>
    <row r="279" spans="1:19" ht="17.45" customHeight="1" thickBot="1" x14ac:dyDescent="0.3">
      <c r="A279" s="40"/>
      <c r="B279" s="78">
        <f>B274+7</f>
        <v>21</v>
      </c>
      <c r="C279" s="77">
        <f>B279+1</f>
        <v>22</v>
      </c>
      <c r="D279" s="77">
        <f t="shared" ref="D279:H279" si="64">C279+1</f>
        <v>23</v>
      </c>
      <c r="E279" s="77">
        <f t="shared" si="64"/>
        <v>24</v>
      </c>
      <c r="F279" s="77">
        <f t="shared" si="64"/>
        <v>25</v>
      </c>
      <c r="G279" s="77">
        <f t="shared" si="64"/>
        <v>26</v>
      </c>
      <c r="H279" s="79">
        <f t="shared" si="64"/>
        <v>27</v>
      </c>
      <c r="I279" s="16"/>
      <c r="J279" s="31" t="str">
        <f>IF(J280&gt;D$4,"WWL Exceeded!","")</f>
        <v/>
      </c>
      <c r="K279" s="32"/>
      <c r="S279" s="7"/>
    </row>
    <row r="280" spans="1:19" ht="17.45" customHeight="1" thickBot="1" x14ac:dyDescent="0.3">
      <c r="A280" s="40" t="str">
        <f>IF($G$4 = "", "",$G$4)</f>
        <v/>
      </c>
      <c r="B280" s="35"/>
      <c r="C280" s="1"/>
      <c r="D280" s="1"/>
      <c r="E280" s="1"/>
      <c r="F280" s="1"/>
      <c r="G280" s="1"/>
      <c r="H280" s="2"/>
      <c r="I280" s="19">
        <f>SUM(B280:H280)</f>
        <v>0</v>
      </c>
      <c r="J280" s="51">
        <f>SUM(I280:I283)</f>
        <v>0</v>
      </c>
      <c r="K280" s="43">
        <f>SUM(C265,D265,E265,F265,G265,H265,I270,I275,I280,B286,C286,D286,E286)</f>
        <v>0</v>
      </c>
      <c r="L280" s="32" t="str">
        <f t="shared" ref="L280:L283" si="65">IF(K280&gt;J$4, "Monthly Authorization Exceeded!","")</f>
        <v/>
      </c>
      <c r="S280" s="7"/>
    </row>
    <row r="281" spans="1:19" ht="17.45" customHeight="1" thickBot="1" x14ac:dyDescent="0.3">
      <c r="A281" s="40" t="str">
        <f>IF($G$5 = "", "",$G$5)</f>
        <v/>
      </c>
      <c r="B281" s="35"/>
      <c r="C281" s="1"/>
      <c r="D281" s="1"/>
      <c r="E281" s="1"/>
      <c r="F281" s="1"/>
      <c r="G281" s="1"/>
      <c r="H281" s="2"/>
      <c r="I281" s="19">
        <f>SUM(B281:H281)</f>
        <v>0</v>
      </c>
      <c r="J281" s="52"/>
      <c r="K281" s="43">
        <f>SUM(C266,D266,E266,F266,G266,H266,I271,I276,I281,B287,C287,D287,E287)</f>
        <v>0</v>
      </c>
      <c r="L281" s="32" t="str">
        <f t="shared" si="65"/>
        <v/>
      </c>
      <c r="S281" s="7"/>
    </row>
    <row r="282" spans="1:19" ht="17.45" customHeight="1" thickBot="1" x14ac:dyDescent="0.3">
      <c r="A282" s="40" t="str">
        <f>IF($G$6 = "", "",$G$6)</f>
        <v/>
      </c>
      <c r="B282" s="35"/>
      <c r="C282" s="1"/>
      <c r="D282" s="1"/>
      <c r="E282" s="1"/>
      <c r="F282" s="1"/>
      <c r="G282" s="1"/>
      <c r="H282" s="2"/>
      <c r="I282" s="19">
        <f>SUM(B282:H282)</f>
        <v>0</v>
      </c>
      <c r="J282" s="52"/>
      <c r="K282" s="43">
        <f>SUM(C267,D267,E267,F267,G267,H267,I272,I277,I282,B288,C288,D288,E288)</f>
        <v>0</v>
      </c>
      <c r="L282" s="32" t="str">
        <f t="shared" si="65"/>
        <v/>
      </c>
      <c r="S282" s="7"/>
    </row>
    <row r="283" spans="1:19" ht="17.45" customHeight="1" thickBot="1" x14ac:dyDescent="0.3">
      <c r="A283" s="40" t="str">
        <f>IF($G$7 = "", "",$G$7)</f>
        <v/>
      </c>
      <c r="B283" s="36"/>
      <c r="C283" s="3"/>
      <c r="D283" s="3"/>
      <c r="E283" s="3"/>
      <c r="F283" s="3"/>
      <c r="G283" s="3"/>
      <c r="H283" s="4"/>
      <c r="I283" s="19">
        <f>SUM(B283:H283)</f>
        <v>0</v>
      </c>
      <c r="J283" s="53"/>
      <c r="K283" s="43">
        <f>SUM(C268,D268,E268,F268,G268,H268,I273,I278,I283,B289,C289,D289,E289)</f>
        <v>0</v>
      </c>
      <c r="L283" s="32" t="str">
        <f t="shared" si="65"/>
        <v/>
      </c>
      <c r="S283" s="7"/>
    </row>
    <row r="284" spans="1:19" ht="17.45" customHeight="1" thickBot="1" x14ac:dyDescent="0.3">
      <c r="A284" s="15"/>
      <c r="B284" s="54">
        <v>46388</v>
      </c>
      <c r="C284" s="55"/>
      <c r="D284" s="55"/>
      <c r="E284" s="55"/>
      <c r="F284" s="55"/>
      <c r="G284" s="55"/>
      <c r="H284" s="55"/>
      <c r="I284" s="20"/>
      <c r="J284" s="20"/>
      <c r="S284" s="7"/>
    </row>
    <row r="285" spans="1:19" ht="17.45" customHeight="1" thickBot="1" x14ac:dyDescent="0.3">
      <c r="A285" s="40"/>
      <c r="B285" s="78">
        <f>B279+7</f>
        <v>28</v>
      </c>
      <c r="C285" s="77">
        <f>B285+1</f>
        <v>29</v>
      </c>
      <c r="D285" s="77">
        <f t="shared" ref="D285:H285" si="66">C285+1</f>
        <v>30</v>
      </c>
      <c r="E285" s="77">
        <f t="shared" si="66"/>
        <v>31</v>
      </c>
      <c r="F285" s="80">
        <v>1</v>
      </c>
      <c r="G285" s="80">
        <f t="shared" si="66"/>
        <v>2</v>
      </c>
      <c r="H285" s="81">
        <f t="shared" si="66"/>
        <v>3</v>
      </c>
      <c r="I285" s="16"/>
      <c r="J285" s="31" t="str">
        <f>IF(J286&gt;D$4,"WWL Exceeded!","")</f>
        <v/>
      </c>
      <c r="S285" s="7"/>
    </row>
    <row r="286" spans="1:19" ht="17.45" customHeight="1" thickBot="1" x14ac:dyDescent="0.3">
      <c r="A286" s="40" t="str">
        <f>IF($G$4 = "", "",$G$4)</f>
        <v/>
      </c>
      <c r="B286" s="35"/>
      <c r="C286" s="1"/>
      <c r="D286" s="1"/>
      <c r="E286" s="1"/>
      <c r="F286" s="1"/>
      <c r="G286" s="1"/>
      <c r="H286" s="2"/>
      <c r="I286" s="19">
        <f>SUM(B286:H286)</f>
        <v>0</v>
      </c>
      <c r="J286" s="51">
        <f>SUM(I286:I289)</f>
        <v>0</v>
      </c>
      <c r="S286" s="7"/>
    </row>
    <row r="287" spans="1:19" ht="17.45" customHeight="1" thickBot="1" x14ac:dyDescent="0.3">
      <c r="A287" s="40" t="str">
        <f>IF($G$5 = "", "",$G$5)</f>
        <v/>
      </c>
      <c r="B287" s="35"/>
      <c r="C287" s="1"/>
      <c r="D287" s="1"/>
      <c r="E287" s="1"/>
      <c r="F287" s="1"/>
      <c r="G287" s="1"/>
      <c r="H287" s="2"/>
      <c r="I287" s="19">
        <f>SUM(B287:H287)</f>
        <v>0</v>
      </c>
      <c r="J287" s="52"/>
      <c r="S287" s="7"/>
    </row>
    <row r="288" spans="1:19" ht="17.45" customHeight="1" thickBot="1" x14ac:dyDescent="0.3">
      <c r="A288" s="40" t="str">
        <f>IF($G$6 = "", "",$G$6)</f>
        <v/>
      </c>
      <c r="B288" s="35"/>
      <c r="C288" s="1"/>
      <c r="D288" s="1"/>
      <c r="E288" s="1"/>
      <c r="F288" s="1"/>
      <c r="G288" s="1"/>
      <c r="H288" s="2"/>
      <c r="I288" s="19">
        <f>SUM(B288:H288)</f>
        <v>0</v>
      </c>
      <c r="J288" s="52"/>
      <c r="S288" s="7"/>
    </row>
    <row r="289" spans="1:19" ht="18" thickBot="1" x14ac:dyDescent="0.3">
      <c r="A289" s="40" t="str">
        <f>IF($G$7 = "", "",$G$7)</f>
        <v/>
      </c>
      <c r="B289" s="36"/>
      <c r="C289" s="3"/>
      <c r="D289" s="3"/>
      <c r="E289" s="3"/>
      <c r="F289" s="3"/>
      <c r="G289" s="3"/>
      <c r="H289" s="4"/>
      <c r="I289" s="19">
        <f>SUM(B289:H289)</f>
        <v>0</v>
      </c>
      <c r="J289" s="53"/>
      <c r="S289" s="7"/>
    </row>
    <row r="290" spans="1:19" ht="19.5" thickBot="1" x14ac:dyDescent="0.3">
      <c r="A290" s="5"/>
      <c r="B290" s="82">
        <f>H285+1</f>
        <v>4</v>
      </c>
      <c r="C290" s="17">
        <f>B290+1</f>
        <v>5</v>
      </c>
      <c r="D290" s="17">
        <f t="shared" ref="D290" si="67">C290+1</f>
        <v>6</v>
      </c>
      <c r="E290" s="17">
        <f t="shared" ref="E290" si="68">D290+1</f>
        <v>7</v>
      </c>
      <c r="F290" s="17">
        <f t="shared" ref="F290" si="69">E290+1</f>
        <v>8</v>
      </c>
      <c r="G290" s="17">
        <f t="shared" ref="G290" si="70">F290+1</f>
        <v>9</v>
      </c>
      <c r="H290" s="18">
        <f t="shared" ref="H290" si="71">G290+1</f>
        <v>10</v>
      </c>
      <c r="I290" s="16"/>
      <c r="J290" s="31" t="str">
        <f>IF(J291&gt;D$4,"WWL Exceeded!","")</f>
        <v/>
      </c>
      <c r="S290" s="7"/>
    </row>
    <row r="291" spans="1:19" ht="18" thickBot="1" x14ac:dyDescent="0.3">
      <c r="A291" s="40" t="str">
        <f>IF($G$4 = "", "",$G$4)</f>
        <v/>
      </c>
      <c r="B291" s="35"/>
      <c r="C291" s="1"/>
      <c r="D291" s="1"/>
      <c r="E291" s="1"/>
      <c r="F291" s="1"/>
      <c r="G291" s="1"/>
      <c r="H291" s="2"/>
      <c r="I291" s="19">
        <f>SUM(B291:H291)</f>
        <v>0</v>
      </c>
      <c r="J291" s="51">
        <f>SUM(I291:I294)</f>
        <v>0</v>
      </c>
      <c r="S291" s="7"/>
    </row>
    <row r="292" spans="1:19" ht="18" thickBot="1" x14ac:dyDescent="0.3">
      <c r="A292" s="40" t="str">
        <f>IF($G$5 = "", "",$G$5)</f>
        <v/>
      </c>
      <c r="B292" s="35"/>
      <c r="C292" s="1"/>
      <c r="D292" s="1"/>
      <c r="E292" s="1"/>
      <c r="F292" s="1"/>
      <c r="G292" s="1"/>
      <c r="H292" s="2"/>
      <c r="I292" s="19">
        <f>SUM(B292:H292)</f>
        <v>0</v>
      </c>
      <c r="J292" s="52"/>
      <c r="S292" s="7"/>
    </row>
    <row r="293" spans="1:19" ht="18" thickBot="1" x14ac:dyDescent="0.3">
      <c r="A293" s="40" t="str">
        <f>IF($G$6 = "", "",$G$6)</f>
        <v/>
      </c>
      <c r="B293" s="35"/>
      <c r="C293" s="1"/>
      <c r="D293" s="1"/>
      <c r="E293" s="1"/>
      <c r="F293" s="1"/>
      <c r="G293" s="1"/>
      <c r="H293" s="2"/>
      <c r="I293" s="19">
        <f>SUM(B293:H293)</f>
        <v>0</v>
      </c>
      <c r="J293" s="52"/>
      <c r="S293" s="7"/>
    </row>
    <row r="294" spans="1:19" ht="18" thickBot="1" x14ac:dyDescent="0.3">
      <c r="A294" s="40" t="str">
        <f>IF($G$7 = "", "",$G$7)</f>
        <v/>
      </c>
      <c r="B294" s="36"/>
      <c r="C294" s="3"/>
      <c r="D294" s="3"/>
      <c r="E294" s="3"/>
      <c r="F294" s="3"/>
      <c r="G294" s="3"/>
      <c r="H294" s="4"/>
      <c r="I294" s="19">
        <f>SUM(B294:H294)</f>
        <v>0</v>
      </c>
      <c r="J294" s="53"/>
      <c r="S294" s="7"/>
    </row>
    <row r="295" spans="1:19" ht="19.5" thickBot="1" x14ac:dyDescent="0.3">
      <c r="A295" s="5"/>
      <c r="B295" s="34">
        <f>B290+7</f>
        <v>11</v>
      </c>
      <c r="C295" s="17">
        <f>B295+1</f>
        <v>12</v>
      </c>
      <c r="D295" s="17">
        <f t="shared" ref="D295" si="72">C295+1</f>
        <v>13</v>
      </c>
      <c r="E295" s="17">
        <f t="shared" ref="E295" si="73">D295+1</f>
        <v>14</v>
      </c>
      <c r="F295" s="17">
        <f t="shared" ref="F295" si="74">E295+1</f>
        <v>15</v>
      </c>
      <c r="G295" s="17">
        <f t="shared" ref="G295" si="75">F295+1</f>
        <v>16</v>
      </c>
      <c r="H295" s="18">
        <f t="shared" ref="H295" si="76">G295+1</f>
        <v>17</v>
      </c>
      <c r="I295" s="16"/>
      <c r="J295" s="31" t="str">
        <f>IF(J296&gt;D$4,"WWL Exceeded!","")</f>
        <v/>
      </c>
      <c r="S295" s="7"/>
    </row>
    <row r="296" spans="1:19" ht="18" thickBot="1" x14ac:dyDescent="0.3">
      <c r="A296" s="40" t="str">
        <f>IF($G$4 = "", "",$G$4)</f>
        <v/>
      </c>
      <c r="B296" s="35"/>
      <c r="C296" s="1"/>
      <c r="D296" s="1"/>
      <c r="E296" s="1"/>
      <c r="F296" s="1"/>
      <c r="G296" s="1"/>
      <c r="H296" s="2"/>
      <c r="I296" s="19">
        <f>SUM(B296:H296)</f>
        <v>0</v>
      </c>
      <c r="J296" s="51">
        <f>SUM(I296:I299)</f>
        <v>0</v>
      </c>
      <c r="S296" s="7"/>
    </row>
    <row r="297" spans="1:19" ht="18" thickBot="1" x14ac:dyDescent="0.3">
      <c r="A297" s="40" t="str">
        <f>IF($G$5 = "", "",$G$5)</f>
        <v/>
      </c>
      <c r="B297" s="35"/>
      <c r="C297" s="1"/>
      <c r="D297" s="1"/>
      <c r="E297" s="1"/>
      <c r="F297" s="1"/>
      <c r="G297" s="1"/>
      <c r="H297" s="2"/>
      <c r="I297" s="19">
        <f>SUM(B297:H297)</f>
        <v>0</v>
      </c>
      <c r="J297" s="52"/>
      <c r="S297" s="7"/>
    </row>
    <row r="298" spans="1:19" ht="18" thickBot="1" x14ac:dyDescent="0.3">
      <c r="A298" s="40" t="str">
        <f>IF($G$6 = "", "",$G$6)</f>
        <v/>
      </c>
      <c r="B298" s="35"/>
      <c r="C298" s="1"/>
      <c r="D298" s="1"/>
      <c r="E298" s="1"/>
      <c r="F298" s="1"/>
      <c r="G298" s="1"/>
      <c r="H298" s="2"/>
      <c r="I298" s="19">
        <f>SUM(B298:H298)</f>
        <v>0</v>
      </c>
      <c r="J298" s="52"/>
      <c r="S298" s="7"/>
    </row>
    <row r="299" spans="1:19" ht="18" thickBot="1" x14ac:dyDescent="0.3">
      <c r="A299" s="40" t="str">
        <f>IF($G$7 = "", "",$G$7)</f>
        <v/>
      </c>
      <c r="B299" s="36"/>
      <c r="C299" s="3"/>
      <c r="D299" s="3"/>
      <c r="E299" s="3"/>
      <c r="F299" s="3"/>
      <c r="G299" s="3"/>
      <c r="H299" s="4"/>
      <c r="I299" s="19">
        <f>SUM(B299:H299)</f>
        <v>0</v>
      </c>
      <c r="J299" s="53"/>
      <c r="S299" s="7"/>
    </row>
    <row r="300" spans="1:19" ht="19.5" thickBot="1" x14ac:dyDescent="0.3">
      <c r="A300" s="5"/>
      <c r="B300" s="34">
        <f>B295+7</f>
        <v>18</v>
      </c>
      <c r="C300" s="17">
        <f>B300+1</f>
        <v>19</v>
      </c>
      <c r="D300" s="17">
        <f t="shared" ref="D300" si="77">C300+1</f>
        <v>20</v>
      </c>
      <c r="E300" s="17">
        <f t="shared" ref="E300" si="78">D300+1</f>
        <v>21</v>
      </c>
      <c r="F300" s="17">
        <f t="shared" ref="F300" si="79">E300+1</f>
        <v>22</v>
      </c>
      <c r="G300" s="17">
        <f t="shared" ref="G300" si="80">F300+1</f>
        <v>23</v>
      </c>
      <c r="H300" s="18">
        <f t="shared" ref="H300" si="81">G300+1</f>
        <v>24</v>
      </c>
      <c r="I300" s="16"/>
      <c r="J300" s="31" t="str">
        <f>IF(J301&gt;D$4,"WWL Exceeded!","")</f>
        <v/>
      </c>
      <c r="S300" s="7"/>
    </row>
    <row r="301" spans="1:19" ht="18" thickBot="1" x14ac:dyDescent="0.3">
      <c r="A301" s="40" t="str">
        <f>IF($G$4 = "", "",$G$4)</f>
        <v/>
      </c>
      <c r="B301" s="35"/>
      <c r="C301" s="1"/>
      <c r="D301" s="1"/>
      <c r="E301" s="1"/>
      <c r="F301" s="1"/>
      <c r="G301" s="1"/>
      <c r="H301" s="2"/>
      <c r="I301" s="19">
        <f>SUM(B301:H301)</f>
        <v>0</v>
      </c>
      <c r="J301" s="51">
        <f>SUM(I301:I304)</f>
        <v>0</v>
      </c>
      <c r="S301" s="7"/>
    </row>
    <row r="302" spans="1:19" ht="18" thickBot="1" x14ac:dyDescent="0.3">
      <c r="A302" s="40" t="str">
        <f>IF($G$5 = "", "",$G$5)</f>
        <v/>
      </c>
      <c r="B302" s="35"/>
      <c r="C302" s="1"/>
      <c r="D302" s="1"/>
      <c r="E302" s="1"/>
      <c r="F302" s="1"/>
      <c r="G302" s="1"/>
      <c r="H302" s="2"/>
      <c r="I302" s="19">
        <f>SUM(B302:H302)</f>
        <v>0</v>
      </c>
      <c r="J302" s="52"/>
      <c r="S302" s="7"/>
    </row>
    <row r="303" spans="1:19" ht="18" thickBot="1" x14ac:dyDescent="0.3">
      <c r="A303" s="40" t="str">
        <f>IF($G$6 = "", "",$G$6)</f>
        <v/>
      </c>
      <c r="B303" s="35"/>
      <c r="C303" s="1"/>
      <c r="D303" s="1"/>
      <c r="E303" s="1"/>
      <c r="F303" s="1"/>
      <c r="G303" s="1"/>
      <c r="H303" s="2"/>
      <c r="I303" s="19">
        <f>SUM(B303:H303)</f>
        <v>0</v>
      </c>
      <c r="J303" s="52"/>
      <c r="S303" s="7"/>
    </row>
    <row r="304" spans="1:19" ht="18" thickBot="1" x14ac:dyDescent="0.3">
      <c r="A304" s="40" t="str">
        <f>IF($G$7 = "", "",$G$7)</f>
        <v/>
      </c>
      <c r="B304" s="36"/>
      <c r="C304" s="3"/>
      <c r="D304" s="3"/>
      <c r="E304" s="3"/>
      <c r="F304" s="3"/>
      <c r="G304" s="3"/>
      <c r="H304" s="4"/>
      <c r="I304" s="19">
        <f>SUM(B304:H304)</f>
        <v>0</v>
      </c>
      <c r="J304" s="53"/>
      <c r="S304" s="7"/>
    </row>
    <row r="305" spans="1:19" ht="19.5" thickBot="1" x14ac:dyDescent="0.3">
      <c r="A305" s="5"/>
      <c r="B305" s="34">
        <f>B300+7</f>
        <v>25</v>
      </c>
      <c r="C305" s="17">
        <f>B305+1</f>
        <v>26</v>
      </c>
      <c r="D305" s="17">
        <f t="shared" ref="D305" si="82">C305+1</f>
        <v>27</v>
      </c>
      <c r="E305" s="17">
        <f t="shared" ref="E305" si="83">D305+1</f>
        <v>28</v>
      </c>
      <c r="F305" s="17">
        <f t="shared" ref="F305" si="84">E305+1</f>
        <v>29</v>
      </c>
      <c r="G305" s="17">
        <f t="shared" ref="G305" si="85">F305+1</f>
        <v>30</v>
      </c>
      <c r="H305" s="18">
        <f>G305+1</f>
        <v>31</v>
      </c>
      <c r="I305" s="16"/>
      <c r="J305" s="31" t="str">
        <f>IF(J306&gt;D$4,"WWL Exceeded!","")</f>
        <v/>
      </c>
      <c r="S305" s="7"/>
    </row>
    <row r="306" spans="1:19" ht="18" thickBot="1" x14ac:dyDescent="0.3">
      <c r="A306" s="40" t="str">
        <f>IF($G$4 = "", "",$G$4)</f>
        <v/>
      </c>
      <c r="B306" s="35"/>
      <c r="C306" s="1"/>
      <c r="D306" s="1"/>
      <c r="E306" s="1"/>
      <c r="F306" s="1"/>
      <c r="G306" s="1"/>
      <c r="H306" s="2"/>
      <c r="I306" s="19">
        <f>SUM(B306:H306)</f>
        <v>0</v>
      </c>
      <c r="J306" s="51">
        <f>SUM(I306:I309)</f>
        <v>0</v>
      </c>
      <c r="K306" s="42">
        <f>SUM(F286,G286,H286,I291,I296,I301,B306,C306,D306,E306,F306,G306)</f>
        <v>0</v>
      </c>
      <c r="L306" s="32" t="str">
        <f t="shared" ref="L306:L309" si="86">IF(K306&gt;J$4, "Monthly Authorization Exceeded!","")</f>
        <v/>
      </c>
      <c r="S306" s="7"/>
    </row>
    <row r="307" spans="1:19" ht="18" thickBot="1" x14ac:dyDescent="0.3">
      <c r="A307" s="40" t="str">
        <f>IF($G$5 = "", "",$G$5)</f>
        <v/>
      </c>
      <c r="B307" s="35"/>
      <c r="C307" s="1"/>
      <c r="D307" s="1"/>
      <c r="E307" s="1"/>
      <c r="F307" s="1"/>
      <c r="G307" s="1"/>
      <c r="H307" s="2"/>
      <c r="I307" s="19">
        <f>SUM(B307:H307)</f>
        <v>0</v>
      </c>
      <c r="J307" s="52"/>
      <c r="K307" s="42">
        <f>SUM(F287,G287,H287,I292,I297,I302,B307,C307,D307,E307,F307,G307)</f>
        <v>0</v>
      </c>
      <c r="L307" s="32" t="str">
        <f t="shared" si="86"/>
        <v/>
      </c>
      <c r="S307" s="7"/>
    </row>
    <row r="308" spans="1:19" ht="18" thickBot="1" x14ac:dyDescent="0.3">
      <c r="A308" s="40" t="str">
        <f>IF($G$6 = "", "",$G$6)</f>
        <v/>
      </c>
      <c r="B308" s="35"/>
      <c r="C308" s="1"/>
      <c r="D308" s="1"/>
      <c r="E308" s="1"/>
      <c r="F308" s="1"/>
      <c r="G308" s="1"/>
      <c r="H308" s="2"/>
      <c r="I308" s="19">
        <f>SUM(B308:H308)</f>
        <v>0</v>
      </c>
      <c r="J308" s="52"/>
      <c r="K308" s="42">
        <f>SUM(F288,G288,H288,I293,I298,I303,B308,C308,D308,E308,F308,G308)</f>
        <v>0</v>
      </c>
      <c r="L308" s="32" t="str">
        <f t="shared" si="86"/>
        <v/>
      </c>
      <c r="S308" s="7"/>
    </row>
    <row r="309" spans="1:19" ht="18" thickBot="1" x14ac:dyDescent="0.3">
      <c r="A309" s="40" t="str">
        <f>IF($G$7 = "", "",$G$7)</f>
        <v/>
      </c>
      <c r="B309" s="36"/>
      <c r="C309" s="3"/>
      <c r="D309" s="3"/>
      <c r="E309" s="3"/>
      <c r="F309" s="3"/>
      <c r="G309" s="3"/>
      <c r="H309" s="4"/>
      <c r="I309" s="19">
        <f>SUM(B309:H309)</f>
        <v>0</v>
      </c>
      <c r="J309" s="53"/>
      <c r="K309" s="42">
        <f>SUM(F289,G289,H289,I294,I299,I304,B309,C309,D309,E309,F309,G309)</f>
        <v>0</v>
      </c>
      <c r="L309" s="32" t="str">
        <f t="shared" si="86"/>
        <v/>
      </c>
      <c r="S309" s="7"/>
    </row>
    <row r="310" spans="1:19" x14ac:dyDescent="0.25">
      <c r="A310" s="5"/>
      <c r="B310" s="7"/>
      <c r="C310" s="7"/>
      <c r="D310" s="7"/>
      <c r="E310" s="7"/>
      <c r="F310" s="7"/>
      <c r="G310" s="7"/>
      <c r="H310" s="7"/>
      <c r="I310" s="7"/>
      <c r="J310" s="7"/>
      <c r="S310" s="7"/>
    </row>
    <row r="311" spans="1:19" x14ac:dyDescent="0.25">
      <c r="A311" s="5"/>
      <c r="B311" s="7"/>
      <c r="C311" s="7"/>
      <c r="D311" s="7"/>
      <c r="E311" s="7"/>
      <c r="F311" s="7"/>
      <c r="G311" s="7"/>
      <c r="H311" s="7"/>
      <c r="I311" s="7"/>
      <c r="J311" s="7"/>
      <c r="S311" s="7"/>
    </row>
    <row r="312" spans="1:19" x14ac:dyDescent="0.25">
      <c r="A312" s="5"/>
      <c r="B312" s="7"/>
      <c r="C312" s="7"/>
      <c r="D312" s="7"/>
      <c r="E312" s="7"/>
      <c r="F312" s="7"/>
      <c r="G312" s="7"/>
      <c r="H312" s="7"/>
      <c r="I312" s="7"/>
      <c r="J312" s="7"/>
      <c r="S312" s="7"/>
    </row>
    <row r="313" spans="1:19" x14ac:dyDescent="0.25">
      <c r="A313" s="5"/>
      <c r="B313" s="7"/>
      <c r="C313" s="7"/>
      <c r="D313" s="7"/>
      <c r="E313" s="7"/>
      <c r="F313" s="7"/>
      <c r="G313" s="7"/>
      <c r="H313" s="7"/>
      <c r="I313" s="7"/>
      <c r="J313" s="7"/>
      <c r="S313" s="7"/>
    </row>
    <row r="314" spans="1:19" x14ac:dyDescent="0.25">
      <c r="A314" s="5"/>
      <c r="B314" s="7"/>
      <c r="C314" s="7"/>
      <c r="D314" s="7"/>
      <c r="E314" s="7"/>
      <c r="F314" s="7"/>
      <c r="G314" s="7"/>
      <c r="H314" s="7"/>
      <c r="I314" s="7"/>
      <c r="J314" s="7"/>
      <c r="S314" s="7"/>
    </row>
    <row r="315" spans="1:19" x14ac:dyDescent="0.25">
      <c r="A315" s="5"/>
      <c r="B315" s="7"/>
      <c r="C315" s="7"/>
      <c r="D315" s="7"/>
      <c r="E315" s="7"/>
      <c r="F315" s="7"/>
      <c r="G315" s="7"/>
      <c r="H315" s="7"/>
      <c r="I315" s="7"/>
      <c r="J315" s="7"/>
      <c r="S315" s="7"/>
    </row>
    <row r="316" spans="1:19" x14ac:dyDescent="0.25">
      <c r="A316" s="5"/>
      <c r="B316" s="7"/>
      <c r="C316" s="7"/>
      <c r="D316" s="7"/>
      <c r="E316" s="7"/>
      <c r="F316" s="7"/>
      <c r="G316" s="7"/>
      <c r="H316" s="7"/>
      <c r="I316" s="7"/>
      <c r="J316" s="7"/>
      <c r="S316" s="7"/>
    </row>
    <row r="317" spans="1:19" x14ac:dyDescent="0.25">
      <c r="A317" s="5"/>
      <c r="B317" s="7"/>
      <c r="C317" s="7"/>
      <c r="D317" s="7"/>
      <c r="E317" s="7"/>
      <c r="F317" s="7"/>
      <c r="G317" s="7"/>
      <c r="H317" s="7"/>
      <c r="I317" s="7"/>
      <c r="J317" s="7"/>
      <c r="S317" s="7"/>
    </row>
    <row r="318" spans="1:19" x14ac:dyDescent="0.25">
      <c r="A318" s="5"/>
      <c r="B318" s="7"/>
      <c r="C318" s="7"/>
      <c r="D318" s="7"/>
      <c r="E318" s="7"/>
      <c r="F318" s="7"/>
      <c r="G318" s="7"/>
      <c r="H318" s="7"/>
      <c r="I318" s="7"/>
      <c r="J318" s="7"/>
      <c r="S318" s="7"/>
    </row>
    <row r="319" spans="1:19" x14ac:dyDescent="0.25">
      <c r="A319" s="5"/>
      <c r="B319" s="7"/>
      <c r="C319" s="7"/>
      <c r="D319" s="7"/>
      <c r="E319" s="7"/>
      <c r="F319" s="7"/>
      <c r="G319" s="7"/>
      <c r="H319" s="7"/>
      <c r="I319" s="7"/>
      <c r="J319" s="7"/>
      <c r="S319" s="7"/>
    </row>
    <row r="320" spans="1:19" x14ac:dyDescent="0.25">
      <c r="A320" s="5"/>
      <c r="B320" s="7"/>
      <c r="C320" s="7"/>
      <c r="D320" s="7"/>
      <c r="E320" s="7"/>
      <c r="F320" s="7"/>
      <c r="G320" s="7"/>
      <c r="H320" s="7"/>
      <c r="I320" s="7"/>
      <c r="J320" s="7"/>
      <c r="S320" s="7"/>
    </row>
    <row r="321" spans="1:19" x14ac:dyDescent="0.25">
      <c r="A321" s="5"/>
      <c r="B321" s="7"/>
      <c r="C321" s="7"/>
      <c r="D321" s="7"/>
      <c r="E321" s="7"/>
      <c r="F321" s="7"/>
      <c r="G321" s="7"/>
      <c r="H321" s="7"/>
      <c r="I321" s="7"/>
      <c r="J321" s="7"/>
      <c r="S321" s="7"/>
    </row>
    <row r="322" spans="1:19" x14ac:dyDescent="0.25">
      <c r="A322" s="5"/>
      <c r="B322" s="7"/>
      <c r="C322" s="7"/>
      <c r="D322" s="7"/>
      <c r="E322" s="7"/>
      <c r="F322" s="7"/>
      <c r="G322" s="7"/>
      <c r="H322" s="7"/>
      <c r="I322" s="7"/>
      <c r="J322" s="7"/>
      <c r="S322" s="7"/>
    </row>
    <row r="323" spans="1:19" x14ac:dyDescent="0.25">
      <c r="A323" s="5"/>
      <c r="B323" s="7"/>
      <c r="C323" s="7"/>
      <c r="D323" s="7"/>
      <c r="E323" s="7"/>
      <c r="F323" s="7"/>
      <c r="G323" s="7"/>
      <c r="H323" s="7"/>
      <c r="I323" s="7"/>
      <c r="J323" s="7"/>
      <c r="S323" s="7"/>
    </row>
    <row r="324" spans="1:19" x14ac:dyDescent="0.25">
      <c r="A324" s="5"/>
      <c r="B324" s="7"/>
      <c r="C324" s="7"/>
      <c r="D324" s="7"/>
      <c r="E324" s="7"/>
      <c r="F324" s="7"/>
      <c r="G324" s="7"/>
      <c r="H324" s="7"/>
      <c r="I324" s="7"/>
      <c r="J324" s="7"/>
      <c r="S324" s="7"/>
    </row>
    <row r="325" spans="1:19" x14ac:dyDescent="0.25">
      <c r="A325" s="5"/>
      <c r="B325" s="7"/>
      <c r="C325" s="7"/>
      <c r="D325" s="7"/>
      <c r="E325" s="7"/>
      <c r="F325" s="7"/>
      <c r="G325" s="7"/>
      <c r="H325" s="7"/>
      <c r="I325" s="7"/>
      <c r="J325" s="7"/>
      <c r="S325" s="7"/>
    </row>
    <row r="326" spans="1:19" x14ac:dyDescent="0.25">
      <c r="A326" s="5"/>
      <c r="B326" s="7"/>
      <c r="C326" s="7"/>
      <c r="D326" s="7"/>
      <c r="E326" s="7"/>
      <c r="F326" s="7"/>
      <c r="G326" s="7"/>
      <c r="H326" s="7"/>
      <c r="I326" s="7"/>
      <c r="J326" s="7"/>
      <c r="S326" s="7"/>
    </row>
    <row r="327" spans="1:19" x14ac:dyDescent="0.25">
      <c r="A327" s="5"/>
      <c r="B327" s="7"/>
      <c r="C327" s="7"/>
      <c r="D327" s="7"/>
      <c r="E327" s="7"/>
      <c r="F327" s="7"/>
      <c r="G327" s="7"/>
      <c r="H327" s="7"/>
      <c r="I327" s="7"/>
      <c r="J327" s="7"/>
      <c r="S327" s="7"/>
    </row>
    <row r="328" spans="1:19" x14ac:dyDescent="0.25">
      <c r="A328" s="5"/>
      <c r="B328" s="7"/>
      <c r="C328" s="7"/>
      <c r="D328" s="7"/>
      <c r="E328" s="7"/>
      <c r="F328" s="7"/>
      <c r="G328" s="7"/>
      <c r="H328" s="7"/>
      <c r="I328" s="7"/>
      <c r="J328" s="7"/>
      <c r="S328" s="7"/>
    </row>
    <row r="329" spans="1:19" x14ac:dyDescent="0.25">
      <c r="A329" s="5"/>
      <c r="B329" s="7"/>
      <c r="C329" s="7"/>
      <c r="D329" s="7"/>
      <c r="E329" s="7"/>
      <c r="F329" s="7"/>
      <c r="G329" s="7"/>
      <c r="H329" s="7"/>
      <c r="I329" s="7"/>
      <c r="J329" s="7"/>
      <c r="S329" s="7"/>
    </row>
    <row r="330" spans="1:19" x14ac:dyDescent="0.25">
      <c r="A330" s="5"/>
      <c r="B330" s="7"/>
      <c r="C330" s="7"/>
      <c r="D330" s="7"/>
      <c r="E330" s="7"/>
      <c r="F330" s="7"/>
      <c r="G330" s="7"/>
      <c r="H330" s="7"/>
      <c r="I330" s="7"/>
      <c r="J330" s="7"/>
      <c r="S330" s="7"/>
    </row>
    <row r="331" spans="1:19" x14ac:dyDescent="0.25">
      <c r="A331" s="5"/>
      <c r="B331" s="7"/>
      <c r="C331" s="7"/>
      <c r="D331" s="7"/>
      <c r="E331" s="7"/>
      <c r="F331" s="7"/>
      <c r="G331" s="7"/>
      <c r="H331" s="7"/>
      <c r="I331" s="7"/>
      <c r="J331" s="7"/>
      <c r="S331" s="7"/>
    </row>
    <row r="332" spans="1:19" x14ac:dyDescent="0.25">
      <c r="A332" s="5"/>
      <c r="B332" s="7"/>
      <c r="C332" s="7"/>
      <c r="D332" s="7"/>
      <c r="E332" s="7"/>
      <c r="F332" s="7"/>
      <c r="G332" s="7"/>
      <c r="H332" s="7"/>
      <c r="I332" s="7"/>
      <c r="J332" s="7"/>
      <c r="S332" s="7"/>
    </row>
    <row r="333" spans="1:19" x14ac:dyDescent="0.25">
      <c r="A333" s="5"/>
      <c r="B333" s="7"/>
      <c r="C333" s="7"/>
      <c r="D333" s="7"/>
      <c r="E333" s="7"/>
      <c r="F333" s="7"/>
      <c r="G333" s="7"/>
      <c r="H333" s="7"/>
      <c r="I333" s="7"/>
      <c r="J333" s="7"/>
      <c r="S333" s="7"/>
    </row>
    <row r="334" spans="1:19" x14ac:dyDescent="0.25">
      <c r="A334" s="5"/>
      <c r="B334" s="7"/>
      <c r="C334" s="7"/>
      <c r="D334" s="7"/>
      <c r="E334" s="7"/>
      <c r="F334" s="7"/>
      <c r="G334" s="7"/>
      <c r="H334" s="7"/>
      <c r="I334" s="7"/>
      <c r="J334" s="7"/>
      <c r="S334" s="7"/>
    </row>
  </sheetData>
  <sheetProtection algorithmName="SHA-512" hashValue="04UFtDOc1AjNteJvRs0fZPFe0nrdkfraUrpk/TA/a5AEtUbeW/A9USJEPBJZ4hF3iQkeyb36KoOe8JL3uNFpsg==" saltValue="L097vyBpk9rNwWkvbcSREg==" spinCount="100000" sheet="1" selectLockedCells="1"/>
  <mergeCells count="89">
    <mergeCell ref="J291:J294"/>
    <mergeCell ref="J296:J299"/>
    <mergeCell ref="J301:J304"/>
    <mergeCell ref="J306:J309"/>
    <mergeCell ref="G3:H3"/>
    <mergeCell ref="G4:H4"/>
    <mergeCell ref="G5:H5"/>
    <mergeCell ref="G6:H6"/>
    <mergeCell ref="J10:J11"/>
    <mergeCell ref="B38:H38"/>
    <mergeCell ref="J34:J37"/>
    <mergeCell ref="J40:J43"/>
    <mergeCell ref="J45:J48"/>
    <mergeCell ref="J50:J53"/>
    <mergeCell ref="J97:J100"/>
    <mergeCell ref="B80:H80"/>
    <mergeCell ref="B3:C3"/>
    <mergeCell ref="B1:J2"/>
    <mergeCell ref="J19:J22"/>
    <mergeCell ref="J24:J27"/>
    <mergeCell ref="J29:J32"/>
    <mergeCell ref="B12:H12"/>
    <mergeCell ref="B10:B11"/>
    <mergeCell ref="C10:C11"/>
    <mergeCell ref="D10:D11"/>
    <mergeCell ref="E10:E11"/>
    <mergeCell ref="F10:F11"/>
    <mergeCell ref="G10:G11"/>
    <mergeCell ref="J14:J17"/>
    <mergeCell ref="B4:C4"/>
    <mergeCell ref="H10:H11"/>
    <mergeCell ref="I10:I11"/>
    <mergeCell ref="J61:J64"/>
    <mergeCell ref="J66:J69"/>
    <mergeCell ref="B59:H59"/>
    <mergeCell ref="J55:J58"/>
    <mergeCell ref="J71:J74"/>
    <mergeCell ref="J76:J79"/>
    <mergeCell ref="J82:J85"/>
    <mergeCell ref="J87:J90"/>
    <mergeCell ref="J92:J95"/>
    <mergeCell ref="B101:H101"/>
    <mergeCell ref="J103:J106"/>
    <mergeCell ref="J108:J111"/>
    <mergeCell ref="J113:J116"/>
    <mergeCell ref="J118:J121"/>
    <mergeCell ref="B174:H174"/>
    <mergeCell ref="J123:J126"/>
    <mergeCell ref="J129:J132"/>
    <mergeCell ref="J134:J137"/>
    <mergeCell ref="J139:J142"/>
    <mergeCell ref="J144:J147"/>
    <mergeCell ref="J150:J153"/>
    <mergeCell ref="J155:J158"/>
    <mergeCell ref="J160:J163"/>
    <mergeCell ref="J165:J168"/>
    <mergeCell ref="B148:H148"/>
    <mergeCell ref="B127:H127"/>
    <mergeCell ref="J223:J226"/>
    <mergeCell ref="J228:J231"/>
    <mergeCell ref="J233:J236"/>
    <mergeCell ref="B216:H216"/>
    <mergeCell ref="B195:H195"/>
    <mergeCell ref="J197:J200"/>
    <mergeCell ref="J202:J205"/>
    <mergeCell ref="J207:J210"/>
    <mergeCell ref="J212:J215"/>
    <mergeCell ref="J218:J221"/>
    <mergeCell ref="J170:J173"/>
    <mergeCell ref="J176:J179"/>
    <mergeCell ref="J181:J184"/>
    <mergeCell ref="J186:J189"/>
    <mergeCell ref="J191:J194"/>
    <mergeCell ref="K10:K11"/>
    <mergeCell ref="G7:H7"/>
    <mergeCell ref="F8:H8"/>
    <mergeCell ref="J286:J289"/>
    <mergeCell ref="B263:H263"/>
    <mergeCell ref="B242:H242"/>
    <mergeCell ref="J238:J241"/>
    <mergeCell ref="J244:J247"/>
    <mergeCell ref="J249:J252"/>
    <mergeCell ref="J254:J257"/>
    <mergeCell ref="J259:J262"/>
    <mergeCell ref="B284:H284"/>
    <mergeCell ref="J265:J268"/>
    <mergeCell ref="J270:J273"/>
    <mergeCell ref="J275:J278"/>
    <mergeCell ref="J280:J283"/>
  </mergeCells>
  <phoneticPr fontId="9" type="noConversion"/>
  <conditionalFormatting sqref="B13:H13">
    <cfRule type="expression" dxfId="284" priority="517">
      <formula>MOD(TEXT(B13,"MM"),2)=0</formula>
    </cfRule>
  </conditionalFormatting>
  <conditionalFormatting sqref="B18:H18">
    <cfRule type="expression" dxfId="283" priority="516">
      <formula>MOD(TEXT(B18,"MM"),2)=0</formula>
    </cfRule>
  </conditionalFormatting>
  <conditionalFormatting sqref="B23:H23">
    <cfRule type="expression" dxfId="282" priority="515">
      <formula>MOD(TEXT(B23,"MM"),2)=0</formula>
    </cfRule>
  </conditionalFormatting>
  <conditionalFormatting sqref="B28:H28">
    <cfRule type="expression" dxfId="281" priority="514">
      <formula>MOD(TEXT(B28,"MM"),2)=0</formula>
    </cfRule>
  </conditionalFormatting>
  <conditionalFormatting sqref="B33:H33">
    <cfRule type="expression" dxfId="280" priority="513">
      <formula>MOD(TEXT(B33,"MM"),2)=0</formula>
    </cfRule>
  </conditionalFormatting>
  <conditionalFormatting sqref="B39:H39">
    <cfRule type="expression" dxfId="279" priority="512">
      <formula>MOD(TEXT(B39,"MM"),2)=0</formula>
    </cfRule>
  </conditionalFormatting>
  <conditionalFormatting sqref="B44:H44">
    <cfRule type="expression" dxfId="278" priority="511">
      <formula>MOD(TEXT(B44,"MM"),2)=0</formula>
    </cfRule>
  </conditionalFormatting>
  <conditionalFormatting sqref="B49:H49">
    <cfRule type="expression" dxfId="277" priority="510">
      <formula>MOD(TEXT(B49,"MM"),2)=0</formula>
    </cfRule>
  </conditionalFormatting>
  <conditionalFormatting sqref="B54:H54">
    <cfRule type="expression" dxfId="276" priority="509">
      <formula>MOD(TEXT(B54,"MM"),2)=0</formula>
    </cfRule>
  </conditionalFormatting>
  <conditionalFormatting sqref="B60:H60">
    <cfRule type="expression" dxfId="275" priority="43">
      <formula>MOD(TEXT(B60,"MM"),2)=0</formula>
    </cfRule>
  </conditionalFormatting>
  <conditionalFormatting sqref="B65:H65">
    <cfRule type="expression" dxfId="274" priority="507">
      <formula>MOD(TEXT(B65,"MM"),2)=0</formula>
    </cfRule>
  </conditionalFormatting>
  <conditionalFormatting sqref="B70:H70">
    <cfRule type="expression" dxfId="273" priority="506">
      <formula>MOD(TEXT(B70,"MM"),2)=0</formula>
    </cfRule>
  </conditionalFormatting>
  <conditionalFormatting sqref="B75:H75">
    <cfRule type="expression" dxfId="272" priority="505">
      <formula>MOD(TEXT(B75,"MM"),2)=0</formula>
    </cfRule>
  </conditionalFormatting>
  <conditionalFormatting sqref="B81:H81">
    <cfRule type="expression" dxfId="271" priority="504">
      <formula>MOD(TEXT(B81,"MM"),2)=0</formula>
    </cfRule>
  </conditionalFormatting>
  <conditionalFormatting sqref="B86:H86">
    <cfRule type="expression" dxfId="270" priority="503">
      <formula>MOD(TEXT(B86,"MM"),2)=0</formula>
    </cfRule>
  </conditionalFormatting>
  <conditionalFormatting sqref="B91:H91">
    <cfRule type="expression" dxfId="269" priority="502">
      <formula>MOD(TEXT(B91,"MM"),2)=0</formula>
    </cfRule>
  </conditionalFormatting>
  <conditionalFormatting sqref="B96:H96">
    <cfRule type="expression" dxfId="268" priority="501">
      <formula>MOD(TEXT(B96,"MM"),2)=0</formula>
    </cfRule>
  </conditionalFormatting>
  <conditionalFormatting sqref="B102:H102">
    <cfRule type="expression" dxfId="267" priority="500">
      <formula>MOD(TEXT(B102,"MM"),2)=0</formula>
    </cfRule>
  </conditionalFormatting>
  <conditionalFormatting sqref="B107:H107">
    <cfRule type="expression" dxfId="266" priority="42">
      <formula>MOD(TEXT(B107,"MM"),2)=0</formula>
    </cfRule>
  </conditionalFormatting>
  <conditionalFormatting sqref="B112:H112">
    <cfRule type="expression" dxfId="265" priority="498">
      <formula>MOD(TEXT(B112,"MM"),2)=0</formula>
    </cfRule>
  </conditionalFormatting>
  <conditionalFormatting sqref="B117:H117">
    <cfRule type="expression" dxfId="264" priority="497">
      <formula>MOD(TEXT(B117,"MM"),2)=0</formula>
    </cfRule>
  </conditionalFormatting>
  <conditionalFormatting sqref="B122:H122">
    <cfRule type="expression" dxfId="263" priority="496">
      <formula>MOD(TEXT(B122,"MM"),2)=0</formula>
    </cfRule>
  </conditionalFormatting>
  <conditionalFormatting sqref="B128:H128">
    <cfRule type="expression" dxfId="262" priority="495">
      <formula>MOD(TEXT(B128,"MM"),2)=0</formula>
    </cfRule>
  </conditionalFormatting>
  <conditionalFormatting sqref="B133:H133">
    <cfRule type="expression" dxfId="261" priority="494">
      <formula>MOD(TEXT(B133,"MM"),2)=0</formula>
    </cfRule>
  </conditionalFormatting>
  <conditionalFormatting sqref="B138:H138">
    <cfRule type="expression" dxfId="260" priority="493">
      <formula>MOD(TEXT(B138,"MM"),2)=0</formula>
    </cfRule>
  </conditionalFormatting>
  <conditionalFormatting sqref="B143:H143">
    <cfRule type="expression" dxfId="259" priority="492">
      <formula>MOD(TEXT(B143,"MM"),2)=0</formula>
    </cfRule>
  </conditionalFormatting>
  <conditionalFormatting sqref="B149:H149">
    <cfRule type="expression" dxfId="258" priority="491">
      <formula>MOD(TEXT(B149,"MM"),2)=0</formula>
    </cfRule>
  </conditionalFormatting>
  <conditionalFormatting sqref="B154:H154">
    <cfRule type="expression" dxfId="257" priority="490">
      <formula>MOD(TEXT(B154,"MM"),2)=0</formula>
    </cfRule>
  </conditionalFormatting>
  <conditionalFormatting sqref="B159:H159">
    <cfRule type="expression" dxfId="256" priority="489">
      <formula>MOD(TEXT(B159,"MM"),2)=0</formula>
    </cfRule>
  </conditionalFormatting>
  <conditionalFormatting sqref="B164:H164">
    <cfRule type="expression" dxfId="255" priority="488">
      <formula>MOD(TEXT(B164,"MM"),2)=0</formula>
    </cfRule>
  </conditionalFormatting>
  <conditionalFormatting sqref="B169:H169">
    <cfRule type="expression" dxfId="254" priority="487">
      <formula>MOD(TEXT(B169,"MM"),2)=0</formula>
    </cfRule>
  </conditionalFormatting>
  <conditionalFormatting sqref="B175:H175">
    <cfRule type="expression" dxfId="253" priority="486">
      <formula>MOD(TEXT(B175,"MM"),2)=0</formula>
    </cfRule>
  </conditionalFormatting>
  <conditionalFormatting sqref="B180:H180">
    <cfRule type="expression" dxfId="252" priority="485">
      <formula>MOD(TEXT(B180,"MM"),2)=0</formula>
    </cfRule>
  </conditionalFormatting>
  <conditionalFormatting sqref="B185:H185">
    <cfRule type="expression" dxfId="251" priority="484">
      <formula>MOD(TEXT(B185,"MM"),2)=0</formula>
    </cfRule>
  </conditionalFormatting>
  <conditionalFormatting sqref="B190:H190">
    <cfRule type="expression" dxfId="250" priority="483">
      <formula>MOD(TEXT(B190,"MM"),2)=0</formula>
    </cfRule>
  </conditionalFormatting>
  <conditionalFormatting sqref="B196:H196">
    <cfRule type="expression" dxfId="249" priority="482">
      <formula>MOD(TEXT(B196,"MM"),2)=0</formula>
    </cfRule>
  </conditionalFormatting>
  <conditionalFormatting sqref="B201:H201">
    <cfRule type="expression" dxfId="248" priority="481">
      <formula>MOD(TEXT(B201,"MM"),2)=0</formula>
    </cfRule>
  </conditionalFormatting>
  <conditionalFormatting sqref="B206:H206">
    <cfRule type="expression" dxfId="247" priority="480">
      <formula>MOD(TEXT(B206,"MM"),2)=0</formula>
    </cfRule>
  </conditionalFormatting>
  <conditionalFormatting sqref="B211:H211">
    <cfRule type="expression" dxfId="246" priority="479">
      <formula>MOD(TEXT(B211,"MM"),2)=0</formula>
    </cfRule>
  </conditionalFormatting>
  <conditionalFormatting sqref="B217:H217">
    <cfRule type="expression" dxfId="245" priority="478">
      <formula>MOD(TEXT(B217,"MM"),2)=0</formula>
    </cfRule>
  </conditionalFormatting>
  <conditionalFormatting sqref="B222:H222">
    <cfRule type="expression" dxfId="244" priority="477">
      <formula>MOD(TEXT(B222,"MM"),2)=0</formula>
    </cfRule>
  </conditionalFormatting>
  <conditionalFormatting sqref="B227:H227">
    <cfRule type="expression" dxfId="243" priority="476">
      <formula>MOD(TEXT(B227,"MM"),2)=0</formula>
    </cfRule>
  </conditionalFormatting>
  <conditionalFormatting sqref="B232:H232">
    <cfRule type="expression" dxfId="242" priority="475">
      <formula>MOD(TEXT(B232,"MM"),2)=0</formula>
    </cfRule>
  </conditionalFormatting>
  <conditionalFormatting sqref="B237:H237">
    <cfRule type="expression" dxfId="241" priority="474">
      <formula>MOD(TEXT(B237,"MM"),2)=0</formula>
    </cfRule>
  </conditionalFormatting>
  <conditionalFormatting sqref="B243:H243">
    <cfRule type="expression" dxfId="240" priority="473">
      <formula>MOD(TEXT(B243,"MM"),2)=0</formula>
    </cfRule>
  </conditionalFormatting>
  <conditionalFormatting sqref="B248:H248">
    <cfRule type="expression" dxfId="239" priority="472">
      <formula>MOD(TEXT(B248,"MM"),2)=0</formula>
    </cfRule>
  </conditionalFormatting>
  <conditionalFormatting sqref="B253:H253">
    <cfRule type="expression" dxfId="238" priority="471">
      <formula>MOD(TEXT(B253,"MM"),2)=0</formula>
    </cfRule>
  </conditionalFormatting>
  <conditionalFormatting sqref="B258:H258">
    <cfRule type="expression" dxfId="237" priority="470">
      <formula>MOD(TEXT(B258,"MM"),2)=0</formula>
    </cfRule>
  </conditionalFormatting>
  <conditionalFormatting sqref="B264:H264">
    <cfRule type="expression" dxfId="236" priority="469">
      <formula>MOD(TEXT(B264,"MM"),2)=0</formula>
    </cfRule>
  </conditionalFormatting>
  <conditionalFormatting sqref="B269:H269">
    <cfRule type="expression" dxfId="235" priority="468">
      <formula>MOD(TEXT(B269,"MM"),2)=0</formula>
    </cfRule>
  </conditionalFormatting>
  <conditionalFormatting sqref="B274:H274">
    <cfRule type="expression" dxfId="234" priority="467">
      <formula>MOD(TEXT(B274,"MM"),2)=0</formula>
    </cfRule>
  </conditionalFormatting>
  <conditionalFormatting sqref="B279:H279">
    <cfRule type="expression" dxfId="233" priority="466">
      <formula>MOD(TEXT(B279,"MM"),2)=0</formula>
    </cfRule>
  </conditionalFormatting>
  <conditionalFormatting sqref="B285:H285">
    <cfRule type="expression" dxfId="232" priority="465">
      <formula>MOD(TEXT(B285,"MM"),2)=0</formula>
    </cfRule>
  </conditionalFormatting>
  <conditionalFormatting sqref="B290:H290">
    <cfRule type="expression" dxfId="231" priority="41">
      <formula>MOD(TEXT(B290,"MM"),2)=0</formula>
    </cfRule>
  </conditionalFormatting>
  <conditionalFormatting sqref="B295:H295">
    <cfRule type="expression" dxfId="230" priority="40">
      <formula>MOD(TEXT(B295,"MM"),2)=0</formula>
    </cfRule>
  </conditionalFormatting>
  <conditionalFormatting sqref="B300:H300">
    <cfRule type="expression" dxfId="229" priority="39">
      <formula>MOD(TEXT(B300,"MM"),2)=0</formula>
    </cfRule>
  </conditionalFormatting>
  <conditionalFormatting sqref="B305:H305">
    <cfRule type="expression" dxfId="228" priority="38">
      <formula>MOD(TEXT(B305,"MM"),2)=0</formula>
    </cfRule>
  </conditionalFormatting>
  <conditionalFormatting sqref="I14">
    <cfRule type="cellIs" dxfId="227" priority="449" operator="greaterThan">
      <formula>$I$4</formula>
    </cfRule>
  </conditionalFormatting>
  <conditionalFormatting sqref="I15:I16">
    <cfRule type="cellIs" dxfId="226" priority="450" operator="greaterThan">
      <formula>$I$5</formula>
    </cfRule>
  </conditionalFormatting>
  <conditionalFormatting sqref="I17">
    <cfRule type="cellIs" dxfId="225" priority="448" operator="greaterThan">
      <formula>$I$6</formula>
    </cfRule>
  </conditionalFormatting>
  <conditionalFormatting sqref="I19">
    <cfRule type="cellIs" dxfId="224" priority="446" operator="greaterThan">
      <formula>$I$4</formula>
    </cfRule>
  </conditionalFormatting>
  <conditionalFormatting sqref="I20:I21">
    <cfRule type="cellIs" dxfId="223" priority="447" operator="greaterThan">
      <formula>$I$5</formula>
    </cfRule>
  </conditionalFormatting>
  <conditionalFormatting sqref="I22">
    <cfRule type="cellIs" dxfId="222" priority="445" operator="greaterThan">
      <formula>$I$6</formula>
    </cfRule>
  </conditionalFormatting>
  <conditionalFormatting sqref="I24">
    <cfRule type="cellIs" dxfId="221" priority="443" operator="greaterThan">
      <formula>$I$4</formula>
    </cfRule>
  </conditionalFormatting>
  <conditionalFormatting sqref="I25:I26">
    <cfRule type="cellIs" dxfId="220" priority="444" operator="greaterThan">
      <formula>$I$5</formula>
    </cfRule>
  </conditionalFormatting>
  <conditionalFormatting sqref="I27">
    <cfRule type="cellIs" dxfId="219" priority="442" operator="greaterThan">
      <formula>$I$6</formula>
    </cfRule>
  </conditionalFormatting>
  <conditionalFormatting sqref="I29">
    <cfRule type="cellIs" dxfId="218" priority="440" operator="greaterThan">
      <formula>$I$4</formula>
    </cfRule>
  </conditionalFormatting>
  <conditionalFormatting sqref="I30:I31">
    <cfRule type="cellIs" dxfId="217" priority="441" operator="greaterThan">
      <formula>$I$5</formula>
    </cfRule>
  </conditionalFormatting>
  <conditionalFormatting sqref="I32">
    <cfRule type="cellIs" dxfId="216" priority="439" operator="greaterThan">
      <formula>$I$6</formula>
    </cfRule>
  </conditionalFormatting>
  <conditionalFormatting sqref="I34">
    <cfRule type="cellIs" dxfId="215" priority="437" operator="greaterThan">
      <formula>$I$4</formula>
    </cfRule>
  </conditionalFormatting>
  <conditionalFormatting sqref="I35:I36">
    <cfRule type="cellIs" dxfId="214" priority="438" operator="greaterThan">
      <formula>$I$5</formula>
    </cfRule>
  </conditionalFormatting>
  <conditionalFormatting sqref="I37:I38">
    <cfRule type="cellIs" dxfId="213" priority="436" operator="greaterThan">
      <formula>$I$6</formula>
    </cfRule>
  </conditionalFormatting>
  <conditionalFormatting sqref="I40">
    <cfRule type="cellIs" dxfId="212" priority="434" operator="greaterThan">
      <formula>$I$4</formula>
    </cfRule>
  </conditionalFormatting>
  <conditionalFormatting sqref="I41:I42">
    <cfRule type="cellIs" dxfId="211" priority="435" operator="greaterThan">
      <formula>$I$5</formula>
    </cfRule>
  </conditionalFormatting>
  <conditionalFormatting sqref="I43">
    <cfRule type="cellIs" dxfId="210" priority="433" operator="greaterThan">
      <formula>$I$6</formula>
    </cfRule>
  </conditionalFormatting>
  <conditionalFormatting sqref="I45">
    <cfRule type="cellIs" dxfId="209" priority="431" operator="greaterThan">
      <formula>$I$4</formula>
    </cfRule>
  </conditionalFormatting>
  <conditionalFormatting sqref="I46:I47">
    <cfRule type="cellIs" dxfId="208" priority="432" operator="greaterThan">
      <formula>$I$5</formula>
    </cfRule>
  </conditionalFormatting>
  <conditionalFormatting sqref="I48">
    <cfRule type="cellIs" dxfId="207" priority="430" operator="greaterThan">
      <formula>$I$6</formula>
    </cfRule>
  </conditionalFormatting>
  <conditionalFormatting sqref="I50">
    <cfRule type="cellIs" dxfId="206" priority="428" operator="greaterThan">
      <formula>$I$4</formula>
    </cfRule>
  </conditionalFormatting>
  <conditionalFormatting sqref="I51:I52">
    <cfRule type="cellIs" dxfId="205" priority="429" operator="greaterThan">
      <formula>$I$5</formula>
    </cfRule>
  </conditionalFormatting>
  <conditionalFormatting sqref="I53">
    <cfRule type="cellIs" dxfId="204" priority="427" operator="greaterThan">
      <formula>$I$6</formula>
    </cfRule>
  </conditionalFormatting>
  <conditionalFormatting sqref="I55">
    <cfRule type="cellIs" dxfId="203" priority="425" operator="greaterThan">
      <formula>$I$4</formula>
    </cfRule>
  </conditionalFormatting>
  <conditionalFormatting sqref="I56:I57">
    <cfRule type="cellIs" dxfId="202" priority="426" operator="greaterThan">
      <formula>$I$5</formula>
    </cfRule>
  </conditionalFormatting>
  <conditionalFormatting sqref="I58:I59">
    <cfRule type="cellIs" dxfId="201" priority="424" operator="greaterThan">
      <formula>$I$6</formula>
    </cfRule>
  </conditionalFormatting>
  <conditionalFormatting sqref="I61">
    <cfRule type="cellIs" dxfId="200" priority="422" operator="greaterThan">
      <formula>$I$4</formula>
    </cfRule>
  </conditionalFormatting>
  <conditionalFormatting sqref="I62:I63">
    <cfRule type="cellIs" dxfId="199" priority="423" operator="greaterThan">
      <formula>$I$5</formula>
    </cfRule>
  </conditionalFormatting>
  <conditionalFormatting sqref="I64">
    <cfRule type="cellIs" dxfId="198" priority="421" operator="greaterThan">
      <formula>$I$6</formula>
    </cfRule>
  </conditionalFormatting>
  <conditionalFormatting sqref="I66">
    <cfRule type="cellIs" dxfId="197" priority="419" operator="greaterThan">
      <formula>$I$4</formula>
    </cfRule>
  </conditionalFormatting>
  <conditionalFormatting sqref="I67:I68">
    <cfRule type="cellIs" dxfId="196" priority="37" operator="greaterThan">
      <formula>$I$5</formula>
    </cfRule>
  </conditionalFormatting>
  <conditionalFormatting sqref="I69">
    <cfRule type="cellIs" dxfId="195" priority="418" operator="greaterThan">
      <formula>$I$6</formula>
    </cfRule>
  </conditionalFormatting>
  <conditionalFormatting sqref="I71">
    <cfRule type="cellIs" dxfId="194" priority="416" operator="greaterThan">
      <formula>$I$4</formula>
    </cfRule>
  </conditionalFormatting>
  <conditionalFormatting sqref="I72:I73">
    <cfRule type="cellIs" dxfId="193" priority="36" operator="greaterThan">
      <formula>$I$5</formula>
    </cfRule>
  </conditionalFormatting>
  <conditionalFormatting sqref="I74">
    <cfRule type="cellIs" dxfId="192" priority="415" operator="greaterThan">
      <formula>$I$6</formula>
    </cfRule>
  </conditionalFormatting>
  <conditionalFormatting sqref="I76">
    <cfRule type="cellIs" dxfId="191" priority="413" operator="greaterThan">
      <formula>$I$4</formula>
    </cfRule>
  </conditionalFormatting>
  <conditionalFormatting sqref="I77:I78">
    <cfRule type="cellIs" dxfId="190" priority="35" operator="greaterThan">
      <formula>$I$5</formula>
    </cfRule>
  </conditionalFormatting>
  <conditionalFormatting sqref="I79:I80">
    <cfRule type="cellIs" dxfId="189" priority="412" operator="greaterThan">
      <formula>$I$6</formula>
    </cfRule>
  </conditionalFormatting>
  <conditionalFormatting sqref="I82">
    <cfRule type="cellIs" dxfId="188" priority="410" operator="greaterThan">
      <formula>$I$4</formula>
    </cfRule>
  </conditionalFormatting>
  <conditionalFormatting sqref="I83:I84">
    <cfRule type="cellIs" dxfId="187" priority="411" operator="greaterThan">
      <formula>$I$5</formula>
    </cfRule>
  </conditionalFormatting>
  <conditionalFormatting sqref="I85">
    <cfRule type="cellIs" dxfId="186" priority="409" operator="greaterThan">
      <formula>$I$6</formula>
    </cfRule>
  </conditionalFormatting>
  <conditionalFormatting sqref="I87">
    <cfRule type="cellIs" dxfId="185" priority="407" operator="greaterThan">
      <formula>$I$4</formula>
    </cfRule>
  </conditionalFormatting>
  <conditionalFormatting sqref="I88:I89">
    <cfRule type="cellIs" dxfId="184" priority="34" operator="greaterThan">
      <formula>$I$5</formula>
    </cfRule>
  </conditionalFormatting>
  <conditionalFormatting sqref="I90">
    <cfRule type="cellIs" dxfId="183" priority="406" operator="greaterThan">
      <formula>$I$6</formula>
    </cfRule>
  </conditionalFormatting>
  <conditionalFormatting sqref="I92">
    <cfRule type="cellIs" dxfId="182" priority="404" operator="greaterThan">
      <formula>$I$4</formula>
    </cfRule>
  </conditionalFormatting>
  <conditionalFormatting sqref="I93:I94">
    <cfRule type="cellIs" dxfId="181" priority="33" operator="greaterThan">
      <formula>$I$5</formula>
    </cfRule>
  </conditionalFormatting>
  <conditionalFormatting sqref="I95">
    <cfRule type="cellIs" dxfId="180" priority="403" operator="greaterThan">
      <formula>$I$6</formula>
    </cfRule>
  </conditionalFormatting>
  <conditionalFormatting sqref="I97">
    <cfRule type="cellIs" dxfId="179" priority="401" operator="greaterThan">
      <formula>$I$4</formula>
    </cfRule>
  </conditionalFormatting>
  <conditionalFormatting sqref="I98:I99">
    <cfRule type="cellIs" dxfId="178" priority="32" operator="greaterThan">
      <formula>$I$5</formula>
    </cfRule>
  </conditionalFormatting>
  <conditionalFormatting sqref="I100">
    <cfRule type="cellIs" dxfId="177" priority="400" operator="greaterThan">
      <formula>$I$6</formula>
    </cfRule>
  </conditionalFormatting>
  <conditionalFormatting sqref="I103">
    <cfRule type="cellIs" dxfId="176" priority="398" operator="greaterThan">
      <formula>$I$4</formula>
    </cfRule>
  </conditionalFormatting>
  <conditionalFormatting sqref="I104:I105">
    <cfRule type="cellIs" dxfId="175" priority="31" operator="greaterThan">
      <formula>$I$5</formula>
    </cfRule>
  </conditionalFormatting>
  <conditionalFormatting sqref="I106">
    <cfRule type="cellIs" dxfId="174" priority="397" operator="greaterThan">
      <formula>$I$6</formula>
    </cfRule>
  </conditionalFormatting>
  <conditionalFormatting sqref="I108">
    <cfRule type="cellIs" dxfId="173" priority="395" operator="greaterThan">
      <formula>$I$4</formula>
    </cfRule>
  </conditionalFormatting>
  <conditionalFormatting sqref="I109:I110">
    <cfRule type="cellIs" dxfId="172" priority="396" operator="greaterThan">
      <formula>$I$5</formula>
    </cfRule>
  </conditionalFormatting>
  <conditionalFormatting sqref="I111">
    <cfRule type="cellIs" dxfId="171" priority="394" operator="greaterThan">
      <formula>$I$6</formula>
    </cfRule>
  </conditionalFormatting>
  <conditionalFormatting sqref="I113">
    <cfRule type="cellIs" dxfId="170" priority="392" operator="greaterThan">
      <formula>$I$4</formula>
    </cfRule>
  </conditionalFormatting>
  <conditionalFormatting sqref="I114:I115">
    <cfRule type="cellIs" dxfId="169" priority="30" operator="greaterThan">
      <formula>$I$5</formula>
    </cfRule>
  </conditionalFormatting>
  <conditionalFormatting sqref="I116">
    <cfRule type="cellIs" dxfId="168" priority="391" operator="greaterThan">
      <formula>$I$6</formula>
    </cfRule>
  </conditionalFormatting>
  <conditionalFormatting sqref="I118">
    <cfRule type="cellIs" dxfId="167" priority="389" operator="greaterThan">
      <formula>$I$4</formula>
    </cfRule>
  </conditionalFormatting>
  <conditionalFormatting sqref="I119:I120">
    <cfRule type="cellIs" dxfId="166" priority="29" operator="greaterThan">
      <formula>$I$5</formula>
    </cfRule>
  </conditionalFormatting>
  <conditionalFormatting sqref="I121">
    <cfRule type="cellIs" dxfId="165" priority="388" operator="greaterThan">
      <formula>$I$6</formula>
    </cfRule>
  </conditionalFormatting>
  <conditionalFormatting sqref="I123">
    <cfRule type="cellIs" dxfId="164" priority="386" operator="greaterThan">
      <formula>$I$4</formula>
    </cfRule>
  </conditionalFormatting>
  <conditionalFormatting sqref="I124:I125">
    <cfRule type="cellIs" dxfId="163" priority="28" operator="greaterThan">
      <formula>$I$5</formula>
    </cfRule>
  </conditionalFormatting>
  <conditionalFormatting sqref="I126">
    <cfRule type="cellIs" dxfId="162" priority="385" operator="greaterThan">
      <formula>$I$6</formula>
    </cfRule>
  </conditionalFormatting>
  <conditionalFormatting sqref="I129">
    <cfRule type="cellIs" dxfId="161" priority="383" operator="greaterThan">
      <formula>$I$4</formula>
    </cfRule>
  </conditionalFormatting>
  <conditionalFormatting sqref="I130:I131">
    <cfRule type="cellIs" dxfId="160" priority="384" operator="greaterThan">
      <formula>$I$5</formula>
    </cfRule>
  </conditionalFormatting>
  <conditionalFormatting sqref="I132">
    <cfRule type="cellIs" dxfId="159" priority="382" operator="greaterThan">
      <formula>$I$6</formula>
    </cfRule>
  </conditionalFormatting>
  <conditionalFormatting sqref="I134">
    <cfRule type="cellIs" dxfId="158" priority="380" operator="greaterThan">
      <formula>$I$4</formula>
    </cfRule>
  </conditionalFormatting>
  <conditionalFormatting sqref="I135:I136">
    <cfRule type="cellIs" dxfId="157" priority="27" operator="greaterThan">
      <formula>$I$5</formula>
    </cfRule>
  </conditionalFormatting>
  <conditionalFormatting sqref="I137">
    <cfRule type="cellIs" dxfId="156" priority="379" operator="greaterThan">
      <formula>$I$6</formula>
    </cfRule>
  </conditionalFormatting>
  <conditionalFormatting sqref="I139">
    <cfRule type="cellIs" dxfId="155" priority="377" operator="greaterThan">
      <formula>$I$4</formula>
    </cfRule>
  </conditionalFormatting>
  <conditionalFormatting sqref="I140:I141">
    <cfRule type="cellIs" dxfId="154" priority="26" operator="greaterThan">
      <formula>$I$5</formula>
    </cfRule>
  </conditionalFormatting>
  <conditionalFormatting sqref="I142">
    <cfRule type="cellIs" dxfId="153" priority="376" operator="greaterThan">
      <formula>$I$6</formula>
    </cfRule>
  </conditionalFormatting>
  <conditionalFormatting sqref="I144">
    <cfRule type="cellIs" dxfId="152" priority="374" operator="greaterThan">
      <formula>$I$4</formula>
    </cfRule>
  </conditionalFormatting>
  <conditionalFormatting sqref="I145:I146">
    <cfRule type="cellIs" dxfId="151" priority="25" operator="greaterThan">
      <formula>$I$5</formula>
    </cfRule>
  </conditionalFormatting>
  <conditionalFormatting sqref="I147:I148">
    <cfRule type="cellIs" dxfId="150" priority="373" operator="greaterThan">
      <formula>$I$6</formula>
    </cfRule>
  </conditionalFormatting>
  <conditionalFormatting sqref="I150">
    <cfRule type="cellIs" dxfId="149" priority="371" operator="greaterThan">
      <formula>$I$4</formula>
    </cfRule>
  </conditionalFormatting>
  <conditionalFormatting sqref="I151:I152">
    <cfRule type="cellIs" dxfId="148" priority="24" operator="greaterThan">
      <formula>$I$5</formula>
    </cfRule>
  </conditionalFormatting>
  <conditionalFormatting sqref="I153">
    <cfRule type="cellIs" dxfId="147" priority="370" operator="greaterThan">
      <formula>$I$6</formula>
    </cfRule>
  </conditionalFormatting>
  <conditionalFormatting sqref="I155">
    <cfRule type="cellIs" dxfId="146" priority="368" operator="greaterThan">
      <formula>$I$4</formula>
    </cfRule>
  </conditionalFormatting>
  <conditionalFormatting sqref="I156:I157">
    <cfRule type="cellIs" dxfId="145" priority="369" operator="greaterThan">
      <formula>$I$5</formula>
    </cfRule>
  </conditionalFormatting>
  <conditionalFormatting sqref="I158">
    <cfRule type="cellIs" dxfId="144" priority="367" operator="greaterThan">
      <formula>$I$6</formula>
    </cfRule>
  </conditionalFormatting>
  <conditionalFormatting sqref="I160">
    <cfRule type="cellIs" dxfId="143" priority="365" operator="greaterThan">
      <formula>$I$4</formula>
    </cfRule>
  </conditionalFormatting>
  <conditionalFormatting sqref="I161:I162">
    <cfRule type="cellIs" dxfId="142" priority="23" operator="greaterThan">
      <formula>$I$5</formula>
    </cfRule>
  </conditionalFormatting>
  <conditionalFormatting sqref="I163">
    <cfRule type="cellIs" dxfId="141" priority="364" operator="greaterThan">
      <formula>$I$6</formula>
    </cfRule>
  </conditionalFormatting>
  <conditionalFormatting sqref="I165">
    <cfRule type="cellIs" dxfId="140" priority="362" operator="greaterThan">
      <formula>$I$4</formula>
    </cfRule>
  </conditionalFormatting>
  <conditionalFormatting sqref="I166:I167">
    <cfRule type="cellIs" dxfId="139" priority="22" operator="greaterThan">
      <formula>$I$5</formula>
    </cfRule>
  </conditionalFormatting>
  <conditionalFormatting sqref="I168">
    <cfRule type="cellIs" dxfId="138" priority="361" operator="greaterThan">
      <formula>$I$6</formula>
    </cfRule>
  </conditionalFormatting>
  <conditionalFormatting sqref="I170">
    <cfRule type="cellIs" dxfId="137" priority="359" operator="greaterThan">
      <formula>$I$4</formula>
    </cfRule>
  </conditionalFormatting>
  <conditionalFormatting sqref="I171:I172">
    <cfRule type="cellIs" dxfId="136" priority="21" operator="greaterThan">
      <formula>$I$5</formula>
    </cfRule>
  </conditionalFormatting>
  <conditionalFormatting sqref="I173:I174">
    <cfRule type="cellIs" dxfId="135" priority="358" operator="greaterThan">
      <formula>$I$6</formula>
    </cfRule>
  </conditionalFormatting>
  <conditionalFormatting sqref="I176">
    <cfRule type="cellIs" dxfId="134" priority="356" operator="greaterThan">
      <formula>$I$4</formula>
    </cfRule>
  </conditionalFormatting>
  <conditionalFormatting sqref="I177:I178">
    <cfRule type="cellIs" dxfId="133" priority="20" operator="greaterThan">
      <formula>$I$5</formula>
    </cfRule>
  </conditionalFormatting>
  <conditionalFormatting sqref="I179">
    <cfRule type="cellIs" dxfId="132" priority="355" operator="greaterThan">
      <formula>$I$6</formula>
    </cfRule>
  </conditionalFormatting>
  <conditionalFormatting sqref="I181">
    <cfRule type="cellIs" dxfId="131" priority="353" operator="greaterThan">
      <formula>$I$4</formula>
    </cfRule>
  </conditionalFormatting>
  <conditionalFormatting sqref="I182:I183">
    <cfRule type="cellIs" dxfId="130" priority="354" operator="greaterThan">
      <formula>$I$5</formula>
    </cfRule>
  </conditionalFormatting>
  <conditionalFormatting sqref="I184">
    <cfRule type="cellIs" dxfId="129" priority="352" operator="greaterThan">
      <formula>$I$6</formula>
    </cfRule>
  </conditionalFormatting>
  <conditionalFormatting sqref="I186">
    <cfRule type="cellIs" dxfId="128" priority="350" operator="greaterThan">
      <formula>$I$4</formula>
    </cfRule>
  </conditionalFormatting>
  <conditionalFormatting sqref="I187:I188">
    <cfRule type="cellIs" dxfId="127" priority="19" operator="greaterThan">
      <formula>$I$5</formula>
    </cfRule>
  </conditionalFormatting>
  <conditionalFormatting sqref="I189">
    <cfRule type="cellIs" dxfId="126" priority="349" operator="greaterThan">
      <formula>$I$6</formula>
    </cfRule>
  </conditionalFormatting>
  <conditionalFormatting sqref="I191">
    <cfRule type="cellIs" dxfId="125" priority="347" operator="greaterThan">
      <formula>$I$4</formula>
    </cfRule>
  </conditionalFormatting>
  <conditionalFormatting sqref="I192:I193">
    <cfRule type="cellIs" dxfId="124" priority="18" operator="greaterThan">
      <formula>$I$5</formula>
    </cfRule>
  </conditionalFormatting>
  <conditionalFormatting sqref="I194:I195">
    <cfRule type="cellIs" dxfId="123" priority="346" operator="greaterThan">
      <formula>$I$6</formula>
    </cfRule>
  </conditionalFormatting>
  <conditionalFormatting sqref="I197">
    <cfRule type="cellIs" dxfId="122" priority="344" operator="greaterThan">
      <formula>$I$4</formula>
    </cfRule>
  </conditionalFormatting>
  <conditionalFormatting sqref="I198:I199">
    <cfRule type="cellIs" dxfId="121" priority="345" operator="greaterThan">
      <formula>$I$5</formula>
    </cfRule>
  </conditionalFormatting>
  <conditionalFormatting sqref="I200">
    <cfRule type="cellIs" dxfId="120" priority="343" operator="greaterThan">
      <formula>$I$6</formula>
    </cfRule>
  </conditionalFormatting>
  <conditionalFormatting sqref="I202">
    <cfRule type="cellIs" dxfId="119" priority="341" operator="greaterThan">
      <formula>$I$4</formula>
    </cfRule>
  </conditionalFormatting>
  <conditionalFormatting sqref="I203:I204">
    <cfRule type="cellIs" dxfId="118" priority="17" operator="greaterThan">
      <formula>$I$5</formula>
    </cfRule>
  </conditionalFormatting>
  <conditionalFormatting sqref="I205">
    <cfRule type="cellIs" dxfId="117" priority="340" operator="greaterThan">
      <formula>$I$6</formula>
    </cfRule>
  </conditionalFormatting>
  <conditionalFormatting sqref="I207">
    <cfRule type="cellIs" dxfId="116" priority="338" operator="greaterThan">
      <formula>$I$4</formula>
    </cfRule>
  </conditionalFormatting>
  <conditionalFormatting sqref="I208:I209">
    <cfRule type="cellIs" dxfId="115" priority="16" operator="greaterThan">
      <formula>$I$5</formula>
    </cfRule>
  </conditionalFormatting>
  <conditionalFormatting sqref="I210">
    <cfRule type="cellIs" dxfId="114" priority="337" operator="greaterThan">
      <formula>$I$6</formula>
    </cfRule>
  </conditionalFormatting>
  <conditionalFormatting sqref="I212">
    <cfRule type="cellIs" dxfId="113" priority="335" operator="greaterThan">
      <formula>$I$4</formula>
    </cfRule>
  </conditionalFormatting>
  <conditionalFormatting sqref="I213:I214">
    <cfRule type="cellIs" dxfId="112" priority="15" operator="greaterThan">
      <formula>$I$5</formula>
    </cfRule>
  </conditionalFormatting>
  <conditionalFormatting sqref="I215">
    <cfRule type="cellIs" dxfId="111" priority="334" operator="greaterThan">
      <formula>$I$6</formula>
    </cfRule>
  </conditionalFormatting>
  <conditionalFormatting sqref="I218">
    <cfRule type="cellIs" dxfId="110" priority="332" operator="greaterThan">
      <formula>$I$4</formula>
    </cfRule>
  </conditionalFormatting>
  <conditionalFormatting sqref="I219:I220">
    <cfRule type="cellIs" dxfId="109" priority="14" operator="greaterThan">
      <formula>$I$5</formula>
    </cfRule>
  </conditionalFormatting>
  <conditionalFormatting sqref="I221">
    <cfRule type="cellIs" dxfId="108" priority="331" operator="greaterThan">
      <formula>$I$6</formula>
    </cfRule>
  </conditionalFormatting>
  <conditionalFormatting sqref="I223">
    <cfRule type="cellIs" dxfId="107" priority="329" operator="greaterThan">
      <formula>$I$4</formula>
    </cfRule>
  </conditionalFormatting>
  <conditionalFormatting sqref="I224:I225">
    <cfRule type="cellIs" dxfId="106" priority="330" operator="greaterThan">
      <formula>$I$5</formula>
    </cfRule>
  </conditionalFormatting>
  <conditionalFormatting sqref="I226">
    <cfRule type="cellIs" dxfId="105" priority="328" operator="greaterThan">
      <formula>$I$6</formula>
    </cfRule>
  </conditionalFormatting>
  <conditionalFormatting sqref="I228">
    <cfRule type="cellIs" dxfId="104" priority="326" operator="greaterThan">
      <formula>$I$4</formula>
    </cfRule>
  </conditionalFormatting>
  <conditionalFormatting sqref="I229:I230">
    <cfRule type="cellIs" dxfId="103" priority="13" operator="greaterThan">
      <formula>$I$5</formula>
    </cfRule>
  </conditionalFormatting>
  <conditionalFormatting sqref="I231">
    <cfRule type="cellIs" dxfId="102" priority="325" operator="greaterThan">
      <formula>$I$6</formula>
    </cfRule>
  </conditionalFormatting>
  <conditionalFormatting sqref="I233">
    <cfRule type="cellIs" dxfId="101" priority="323" operator="greaterThan">
      <formula>$I$4</formula>
    </cfRule>
  </conditionalFormatting>
  <conditionalFormatting sqref="I234:I235">
    <cfRule type="cellIs" dxfId="100" priority="12" operator="greaterThan">
      <formula>$I$5</formula>
    </cfRule>
  </conditionalFormatting>
  <conditionalFormatting sqref="I236">
    <cfRule type="cellIs" dxfId="99" priority="322" operator="greaterThan">
      <formula>$I$6</formula>
    </cfRule>
  </conditionalFormatting>
  <conditionalFormatting sqref="I238">
    <cfRule type="cellIs" dxfId="98" priority="320" operator="greaterThan">
      <formula>$I$4</formula>
    </cfRule>
  </conditionalFormatting>
  <conditionalFormatting sqref="I239:I240">
    <cfRule type="cellIs" dxfId="97" priority="11" operator="greaterThan">
      <formula>$I$5</formula>
    </cfRule>
  </conditionalFormatting>
  <conditionalFormatting sqref="I241:I242">
    <cfRule type="cellIs" dxfId="96" priority="319" operator="greaterThan">
      <formula>$I$6</formula>
    </cfRule>
  </conditionalFormatting>
  <conditionalFormatting sqref="I244">
    <cfRule type="cellIs" dxfId="95" priority="317" operator="greaterThan">
      <formula>$I$4</formula>
    </cfRule>
  </conditionalFormatting>
  <conditionalFormatting sqref="I245:I246">
    <cfRule type="cellIs" dxfId="94" priority="318" operator="greaterThan">
      <formula>$I$5</formula>
    </cfRule>
  </conditionalFormatting>
  <conditionalFormatting sqref="I247">
    <cfRule type="cellIs" dxfId="93" priority="316" operator="greaterThan">
      <formula>$I$6</formula>
    </cfRule>
  </conditionalFormatting>
  <conditionalFormatting sqref="I249">
    <cfRule type="cellIs" dxfId="92" priority="314" operator="greaterThan">
      <formula>$I$4</formula>
    </cfRule>
  </conditionalFormatting>
  <conditionalFormatting sqref="I250:I251">
    <cfRule type="cellIs" dxfId="91" priority="10" operator="greaterThan">
      <formula>$I$5</formula>
    </cfRule>
  </conditionalFormatting>
  <conditionalFormatting sqref="I252">
    <cfRule type="cellIs" dxfId="90" priority="313" operator="greaterThan">
      <formula>$I$6</formula>
    </cfRule>
  </conditionalFormatting>
  <conditionalFormatting sqref="I254">
    <cfRule type="cellIs" dxfId="89" priority="311" operator="greaterThan">
      <formula>$I$4</formula>
    </cfRule>
  </conditionalFormatting>
  <conditionalFormatting sqref="I255:I256">
    <cfRule type="cellIs" dxfId="88" priority="9" operator="greaterThan">
      <formula>$I$5</formula>
    </cfRule>
  </conditionalFormatting>
  <conditionalFormatting sqref="I257">
    <cfRule type="cellIs" dxfId="87" priority="310" operator="greaterThan">
      <formula>$I$6</formula>
    </cfRule>
  </conditionalFormatting>
  <conditionalFormatting sqref="I259">
    <cfRule type="cellIs" dxfId="86" priority="308" operator="greaterThan">
      <formula>$I$4</formula>
    </cfRule>
  </conditionalFormatting>
  <conditionalFormatting sqref="I260:I261">
    <cfRule type="cellIs" dxfId="85" priority="8" operator="greaterThan">
      <formula>$I$5</formula>
    </cfRule>
  </conditionalFormatting>
  <conditionalFormatting sqref="I262:I263">
    <cfRule type="cellIs" dxfId="84" priority="307" operator="greaterThan">
      <formula>$I$6</formula>
    </cfRule>
  </conditionalFormatting>
  <conditionalFormatting sqref="I265">
    <cfRule type="cellIs" dxfId="83" priority="305" operator="greaterThan">
      <formula>$I$4</formula>
    </cfRule>
  </conditionalFormatting>
  <conditionalFormatting sqref="I266:I267">
    <cfRule type="cellIs" dxfId="82" priority="7" operator="greaterThan">
      <formula>$I$5</formula>
    </cfRule>
  </conditionalFormatting>
  <conditionalFormatting sqref="I268">
    <cfRule type="cellIs" dxfId="81" priority="304" operator="greaterThan">
      <formula>$I$6</formula>
    </cfRule>
  </conditionalFormatting>
  <conditionalFormatting sqref="I270">
    <cfRule type="cellIs" dxfId="80" priority="302" operator="greaterThan">
      <formula>$I$4</formula>
    </cfRule>
  </conditionalFormatting>
  <conditionalFormatting sqref="I271:I272">
    <cfRule type="cellIs" dxfId="79" priority="303" operator="greaterThan">
      <formula>$I$5</formula>
    </cfRule>
  </conditionalFormatting>
  <conditionalFormatting sqref="I273">
    <cfRule type="cellIs" dxfId="78" priority="301" operator="greaterThan">
      <formula>$I$6</formula>
    </cfRule>
  </conditionalFormatting>
  <conditionalFormatting sqref="I275">
    <cfRule type="cellIs" dxfId="77" priority="299" operator="greaterThan">
      <formula>$I$4</formula>
    </cfRule>
  </conditionalFormatting>
  <conditionalFormatting sqref="I276:I277">
    <cfRule type="cellIs" dxfId="76" priority="6" operator="greaterThan">
      <formula>$I$5</formula>
    </cfRule>
  </conditionalFormatting>
  <conditionalFormatting sqref="I278">
    <cfRule type="cellIs" dxfId="75" priority="298" operator="greaterThan">
      <formula>$I$6</formula>
    </cfRule>
  </conditionalFormatting>
  <conditionalFormatting sqref="I280">
    <cfRule type="cellIs" dxfId="74" priority="296" operator="greaterThan">
      <formula>$I$4</formula>
    </cfRule>
  </conditionalFormatting>
  <conditionalFormatting sqref="I281:I282">
    <cfRule type="cellIs" dxfId="73" priority="5" operator="greaterThan">
      <formula>$I$5</formula>
    </cfRule>
  </conditionalFormatting>
  <conditionalFormatting sqref="I283">
    <cfRule type="cellIs" dxfId="72" priority="295" operator="greaterThan">
      <formula>$I$6</formula>
    </cfRule>
  </conditionalFormatting>
  <conditionalFormatting sqref="I286">
    <cfRule type="cellIs" dxfId="71" priority="293" operator="greaterThan">
      <formula>$I$4</formula>
    </cfRule>
  </conditionalFormatting>
  <conditionalFormatting sqref="I287:I288">
    <cfRule type="cellIs" dxfId="70" priority="4" operator="greaterThan">
      <formula>$I$5</formula>
    </cfRule>
  </conditionalFormatting>
  <conditionalFormatting sqref="I289">
    <cfRule type="cellIs" dxfId="69" priority="292" operator="greaterThan">
      <formula>$I$6</formula>
    </cfRule>
  </conditionalFormatting>
  <conditionalFormatting sqref="I291">
    <cfRule type="cellIs" dxfId="68" priority="199" operator="greaterThan">
      <formula>$I$4</formula>
    </cfRule>
  </conditionalFormatting>
  <conditionalFormatting sqref="I292:I293">
    <cfRule type="cellIs" dxfId="67" priority="200" operator="greaterThan">
      <formula>$I$5</formula>
    </cfRule>
  </conditionalFormatting>
  <conditionalFormatting sqref="I294">
    <cfRule type="cellIs" dxfId="66" priority="198" operator="greaterThan">
      <formula>$I$6</formula>
    </cfRule>
  </conditionalFormatting>
  <conditionalFormatting sqref="I296">
    <cfRule type="cellIs" dxfId="65" priority="194" operator="greaterThan">
      <formula>$I$4</formula>
    </cfRule>
  </conditionalFormatting>
  <conditionalFormatting sqref="I297:I298">
    <cfRule type="cellIs" dxfId="64" priority="3" operator="greaterThan">
      <formula>$I$5</formula>
    </cfRule>
  </conditionalFormatting>
  <conditionalFormatting sqref="I299">
    <cfRule type="cellIs" dxfId="63" priority="193" operator="greaterThan">
      <formula>$I$6</formula>
    </cfRule>
  </conditionalFormatting>
  <conditionalFormatting sqref="I301">
    <cfRule type="cellIs" dxfId="62" priority="189" operator="greaterThan">
      <formula>$I$4</formula>
    </cfRule>
  </conditionalFormatting>
  <conditionalFormatting sqref="I302:I303">
    <cfRule type="cellIs" dxfId="61" priority="2" operator="greaterThan">
      <formula>$I$5</formula>
    </cfRule>
  </conditionalFormatting>
  <conditionalFormatting sqref="I304">
    <cfRule type="cellIs" dxfId="60" priority="188" operator="greaterThan">
      <formula>$I$6</formula>
    </cfRule>
  </conditionalFormatting>
  <conditionalFormatting sqref="I306">
    <cfRule type="cellIs" dxfId="59" priority="184" operator="greaterThan">
      <formula>$I$4</formula>
    </cfRule>
  </conditionalFormatting>
  <conditionalFormatting sqref="I307:I308">
    <cfRule type="cellIs" dxfId="58" priority="1" operator="greaterThan">
      <formula>$I$5</formula>
    </cfRule>
  </conditionalFormatting>
  <conditionalFormatting sqref="I309">
    <cfRule type="cellIs" dxfId="57" priority="183" operator="greaterThan">
      <formula>$I$6</formula>
    </cfRule>
  </conditionalFormatting>
  <conditionalFormatting sqref="J14:J17">
    <cfRule type="cellIs" dxfId="56" priority="291" operator="greaterThan">
      <formula>$D$4</formula>
    </cfRule>
  </conditionalFormatting>
  <conditionalFormatting sqref="J19:J22">
    <cfRule type="cellIs" dxfId="55" priority="290" operator="greaterThan">
      <formula>$D$4</formula>
    </cfRule>
  </conditionalFormatting>
  <conditionalFormatting sqref="J24:J27">
    <cfRule type="cellIs" dxfId="54" priority="289" operator="greaterThan">
      <formula>$D$4</formula>
    </cfRule>
  </conditionalFormatting>
  <conditionalFormatting sqref="J29:J32">
    <cfRule type="cellIs" dxfId="53" priority="288" operator="greaterThan">
      <formula>$D$4</formula>
    </cfRule>
  </conditionalFormatting>
  <conditionalFormatting sqref="J34:J38">
    <cfRule type="cellIs" dxfId="52" priority="287" operator="greaterThan">
      <formula>$D$4</formula>
    </cfRule>
  </conditionalFormatting>
  <conditionalFormatting sqref="J40:J43">
    <cfRule type="cellIs" dxfId="51" priority="286" operator="greaterThan">
      <formula>$D$4</formula>
    </cfRule>
  </conditionalFormatting>
  <conditionalFormatting sqref="J45:J48">
    <cfRule type="cellIs" dxfId="50" priority="285" operator="greaterThan">
      <formula>$D$4</formula>
    </cfRule>
  </conditionalFormatting>
  <conditionalFormatting sqref="J50:J53">
    <cfRule type="cellIs" dxfId="49" priority="284" operator="greaterThan">
      <formula>$D$4</formula>
    </cfRule>
  </conditionalFormatting>
  <conditionalFormatting sqref="J55:J59">
    <cfRule type="cellIs" dxfId="48" priority="283" operator="greaterThan">
      <formula>$D$4</formula>
    </cfRule>
  </conditionalFormatting>
  <conditionalFormatting sqref="J61:J64">
    <cfRule type="cellIs" dxfId="47" priority="282" operator="greaterThan">
      <formula>$D$4</formula>
    </cfRule>
  </conditionalFormatting>
  <conditionalFormatting sqref="J66:J69">
    <cfRule type="cellIs" dxfId="46" priority="281" operator="greaterThan">
      <formula>$D$4</formula>
    </cfRule>
  </conditionalFormatting>
  <conditionalFormatting sqref="J71:J74">
    <cfRule type="cellIs" dxfId="45" priority="280" operator="greaterThan">
      <formula>$D$4</formula>
    </cfRule>
  </conditionalFormatting>
  <conditionalFormatting sqref="J76:J80">
    <cfRule type="cellIs" dxfId="44" priority="279" operator="greaterThan">
      <formula>$D$4</formula>
    </cfRule>
  </conditionalFormatting>
  <conditionalFormatting sqref="J82:J85">
    <cfRule type="cellIs" dxfId="43" priority="278" operator="greaterThan">
      <formula>$D$4</formula>
    </cfRule>
  </conditionalFormatting>
  <conditionalFormatting sqref="J87:J90">
    <cfRule type="cellIs" dxfId="42" priority="277" operator="greaterThan">
      <formula>$D$4</formula>
    </cfRule>
  </conditionalFormatting>
  <conditionalFormatting sqref="J92:J95">
    <cfRule type="cellIs" dxfId="41" priority="276" operator="greaterThan">
      <formula>$D$4</formula>
    </cfRule>
  </conditionalFormatting>
  <conditionalFormatting sqref="J97:J100">
    <cfRule type="cellIs" dxfId="40" priority="275" operator="greaterThan">
      <formula>$D$4</formula>
    </cfRule>
  </conditionalFormatting>
  <conditionalFormatting sqref="J103:J106">
    <cfRule type="cellIs" dxfId="39" priority="274" operator="greaterThan">
      <formula>$D$4</formula>
    </cfRule>
  </conditionalFormatting>
  <conditionalFormatting sqref="J108:J111">
    <cfRule type="cellIs" dxfId="38" priority="273" operator="greaterThan">
      <formula>$D$4</formula>
    </cfRule>
  </conditionalFormatting>
  <conditionalFormatting sqref="J113:J116">
    <cfRule type="cellIs" dxfId="37" priority="272" operator="greaterThan">
      <formula>$D$4</formula>
    </cfRule>
  </conditionalFormatting>
  <conditionalFormatting sqref="J118:J121">
    <cfRule type="cellIs" dxfId="36" priority="271" operator="greaterThan">
      <formula>$D$4</formula>
    </cfRule>
  </conditionalFormatting>
  <conditionalFormatting sqref="J123:J126">
    <cfRule type="cellIs" dxfId="35" priority="270" operator="greaterThan">
      <formula>$D$4</formula>
    </cfRule>
  </conditionalFormatting>
  <conditionalFormatting sqref="J129:J132">
    <cfRule type="cellIs" dxfId="34" priority="269" operator="greaterThan">
      <formula>$D$4</formula>
    </cfRule>
  </conditionalFormatting>
  <conditionalFormatting sqref="J134:J137">
    <cfRule type="cellIs" dxfId="33" priority="268" operator="greaterThan">
      <formula>$D$4</formula>
    </cfRule>
  </conditionalFormatting>
  <conditionalFormatting sqref="J139:J142">
    <cfRule type="cellIs" dxfId="32" priority="267" operator="greaterThan">
      <formula>$D$4</formula>
    </cfRule>
  </conditionalFormatting>
  <conditionalFormatting sqref="J144:J148">
    <cfRule type="cellIs" dxfId="31" priority="266" operator="greaterThan">
      <formula>$D$4</formula>
    </cfRule>
  </conditionalFormatting>
  <conditionalFormatting sqref="J150:J153">
    <cfRule type="cellIs" dxfId="30" priority="265" operator="greaterThan">
      <formula>$D$4</formula>
    </cfRule>
  </conditionalFormatting>
  <conditionalFormatting sqref="J155:J158">
    <cfRule type="cellIs" dxfId="29" priority="264" operator="greaterThan">
      <formula>$D$4</formula>
    </cfRule>
  </conditionalFormatting>
  <conditionalFormatting sqref="J160:J163">
    <cfRule type="cellIs" dxfId="28" priority="263" operator="greaterThan">
      <formula>$D$4</formula>
    </cfRule>
  </conditionalFormatting>
  <conditionalFormatting sqref="J165:J168">
    <cfRule type="cellIs" dxfId="27" priority="262" operator="greaterThan">
      <formula>$D$4</formula>
    </cfRule>
  </conditionalFormatting>
  <conditionalFormatting sqref="J170:J174">
    <cfRule type="cellIs" dxfId="26" priority="261" operator="greaterThan">
      <formula>$D$4</formula>
    </cfRule>
  </conditionalFormatting>
  <conditionalFormatting sqref="J176:J179">
    <cfRule type="cellIs" dxfId="25" priority="260" operator="greaterThan">
      <formula>$D$4</formula>
    </cfRule>
  </conditionalFormatting>
  <conditionalFormatting sqref="J181:J184">
    <cfRule type="cellIs" dxfId="24" priority="259" operator="greaterThan">
      <formula>$D$4</formula>
    </cfRule>
  </conditionalFormatting>
  <conditionalFormatting sqref="J186:J189">
    <cfRule type="cellIs" dxfId="23" priority="258" operator="greaterThan">
      <formula>$D$4</formula>
    </cfRule>
  </conditionalFormatting>
  <conditionalFormatting sqref="J191:J195">
    <cfRule type="cellIs" dxfId="22" priority="257" operator="greaterThan">
      <formula>$D$4</formula>
    </cfRule>
  </conditionalFormatting>
  <conditionalFormatting sqref="J197:J200">
    <cfRule type="cellIs" dxfId="21" priority="256" operator="greaterThan">
      <formula>$D$4</formula>
    </cfRule>
  </conditionalFormatting>
  <conditionalFormatting sqref="J202:J205">
    <cfRule type="cellIs" dxfId="20" priority="255" operator="greaterThan">
      <formula>$D$4</formula>
    </cfRule>
  </conditionalFormatting>
  <conditionalFormatting sqref="J207:J210">
    <cfRule type="cellIs" dxfId="19" priority="254" operator="greaterThan">
      <formula>$D$4</formula>
    </cfRule>
  </conditionalFormatting>
  <conditionalFormatting sqref="J212:J215">
    <cfRule type="cellIs" dxfId="18" priority="253" operator="greaterThan">
      <formula>$D$4</formula>
    </cfRule>
  </conditionalFormatting>
  <conditionalFormatting sqref="J218:J221">
    <cfRule type="cellIs" dxfId="17" priority="252" operator="greaterThan">
      <formula>$D$4</formula>
    </cfRule>
  </conditionalFormatting>
  <conditionalFormatting sqref="J223:J226">
    <cfRule type="cellIs" dxfId="16" priority="251" operator="greaterThan">
      <formula>$D$4</formula>
    </cfRule>
  </conditionalFormatting>
  <conditionalFormatting sqref="J228:J231">
    <cfRule type="cellIs" dxfId="15" priority="250" operator="greaterThan">
      <formula>$D$4</formula>
    </cfRule>
  </conditionalFormatting>
  <conditionalFormatting sqref="J233:J236">
    <cfRule type="cellIs" dxfId="14" priority="249" operator="greaterThan">
      <formula>$D$4</formula>
    </cfRule>
  </conditionalFormatting>
  <conditionalFormatting sqref="J238:J242">
    <cfRule type="cellIs" dxfId="13" priority="248" operator="greaterThan">
      <formula>$D$4</formula>
    </cfRule>
  </conditionalFormatting>
  <conditionalFormatting sqref="J244:J247">
    <cfRule type="cellIs" dxfId="12" priority="247" operator="greaterThan">
      <formula>$D$4</formula>
    </cfRule>
  </conditionalFormatting>
  <conditionalFormatting sqref="J249:J252">
    <cfRule type="cellIs" dxfId="11" priority="246" operator="greaterThan">
      <formula>$D$4</formula>
    </cfRule>
  </conditionalFormatting>
  <conditionalFormatting sqref="J254:J257">
    <cfRule type="cellIs" dxfId="10" priority="245" operator="greaterThan">
      <formula>$D$4</formula>
    </cfRule>
  </conditionalFormatting>
  <conditionalFormatting sqref="J259:J263">
    <cfRule type="cellIs" dxfId="9" priority="244" operator="greaterThan">
      <formula>$D$4</formula>
    </cfRule>
  </conditionalFormatting>
  <conditionalFormatting sqref="J265:J268">
    <cfRule type="cellIs" dxfId="8" priority="243" operator="greaterThan">
      <formula>$D$4</formula>
    </cfRule>
  </conditionalFormatting>
  <conditionalFormatting sqref="J270:J273">
    <cfRule type="cellIs" dxfId="7" priority="242" operator="greaterThan">
      <formula>$D$4</formula>
    </cfRule>
  </conditionalFormatting>
  <conditionalFormatting sqref="J275:J278">
    <cfRule type="cellIs" dxfId="6" priority="241" operator="greaterThan">
      <formula>$D$4</formula>
    </cfRule>
  </conditionalFormatting>
  <conditionalFormatting sqref="J280:J283">
    <cfRule type="cellIs" dxfId="5" priority="240" operator="greaterThan">
      <formula>$D$4</formula>
    </cfRule>
  </conditionalFormatting>
  <conditionalFormatting sqref="J286:J289">
    <cfRule type="cellIs" dxfId="4" priority="239" operator="greaterThan">
      <formula>$D$4</formula>
    </cfRule>
  </conditionalFormatting>
  <conditionalFormatting sqref="J291:J294">
    <cfRule type="cellIs" dxfId="3" priority="197" operator="greaterThan">
      <formula>$D$4</formula>
    </cfRule>
  </conditionalFormatting>
  <conditionalFormatting sqref="J296:J299">
    <cfRule type="cellIs" dxfId="2" priority="192" operator="greaterThan">
      <formula>$D$4</formula>
    </cfRule>
  </conditionalFormatting>
  <conditionalFormatting sqref="J301:J304">
    <cfRule type="cellIs" dxfId="1" priority="187" operator="greaterThan">
      <formula>$D$4</formula>
    </cfRule>
  </conditionalFormatting>
  <conditionalFormatting sqref="J306:J309">
    <cfRule type="cellIs" dxfId="0" priority="182" operator="greaterThan">
      <formula>$D$4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2a97b7-84cb-4d1e-b575-a4cb1ecd79f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2FC75074E6E42818B2648E0A554A3" ma:contentTypeVersion="18" ma:contentTypeDescription="Create a new document." ma:contentTypeScope="" ma:versionID="01664dee2d3797d795c374f77479069c">
  <xsd:schema xmlns:xsd="http://www.w3.org/2001/XMLSchema" xmlns:xs="http://www.w3.org/2001/XMLSchema" xmlns:p="http://schemas.microsoft.com/office/2006/metadata/properties" xmlns:ns3="a32a97b7-84cb-4d1e-b575-a4cb1ecd79fc" xmlns:ns4="68d076a3-71e7-471d-9709-ae6609e93492" targetNamespace="http://schemas.microsoft.com/office/2006/metadata/properties" ma:root="true" ma:fieldsID="04455cb16e07a7105b4810ba30b5167a" ns3:_="" ns4:_="">
    <xsd:import namespace="a32a97b7-84cb-4d1e-b575-a4cb1ecd79fc"/>
    <xsd:import namespace="68d076a3-71e7-471d-9709-ae6609e934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a97b7-84cb-4d1e-b575-a4cb1ecd79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076a3-71e7-471d-9709-ae6609e934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8B5B7-C068-4A6E-A02A-8D7794B61A56}">
  <ds:schemaRefs>
    <ds:schemaRef ds:uri="http://schemas.microsoft.com/office/2006/metadata/properties"/>
    <ds:schemaRef ds:uri="http://schemas.microsoft.com/office/infopath/2007/PartnerControls"/>
    <ds:schemaRef ds:uri="a32a97b7-84cb-4d1e-b575-a4cb1ecd79fc"/>
  </ds:schemaRefs>
</ds:datastoreItem>
</file>

<file path=customXml/itemProps2.xml><?xml version="1.0" encoding="utf-8"?>
<ds:datastoreItem xmlns:ds="http://schemas.openxmlformats.org/officeDocument/2006/customXml" ds:itemID="{76944190-551D-48CD-9029-2714267B3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a97b7-84cb-4d1e-b575-a4cb1ecd79fc"/>
    <ds:schemaRef ds:uri="68d076a3-71e7-471d-9709-ae6609e934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A4C06D-8A20-44E1-9104-230508C76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Uchytil</dc:creator>
  <cp:keywords/>
  <dc:description/>
  <cp:lastModifiedBy>Liz Taunton</cp:lastModifiedBy>
  <cp:revision/>
  <dcterms:created xsi:type="dcterms:W3CDTF">2023-04-03T15:50:33Z</dcterms:created>
  <dcterms:modified xsi:type="dcterms:W3CDTF">2026-02-04T18:41:00Z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0x01010034A2FC75074E6E42818B2648E0A554A3</vt:lpwstr>
  </property>
</Properties>
</file>